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bottoni\Downloads\"/>
    </mc:Choice>
  </mc:AlternateContent>
  <bookViews>
    <workbookView xWindow="0" yWindow="0" windowWidth="13950" windowHeight="12420"/>
  </bookViews>
  <sheets>
    <sheet name="Intro" sheetId="4" r:id="rId1"/>
    <sheet name="Graph&amp;Data_donut" sheetId="6" r:id="rId2"/>
    <sheet name="Graph_evolution" sheetId="8" r:id="rId3"/>
    <sheet name="Data_evolution" sheetId="9" r:id="rId4"/>
    <sheet name="Rankings" sheetId="10" r:id="rId5"/>
  </sheets>
  <externalReferences>
    <externalReference r:id="rId6"/>
  </externalReferences>
  <definedNames>
    <definedName name="_xlnm._FilterDatabase" localSheetId="3" hidden="1">Data_evolution!$A$3:$C$48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48" i="9" l="1"/>
  <c r="N48" i="9"/>
  <c r="M48" i="9"/>
  <c r="L48" i="9"/>
  <c r="K48" i="9"/>
  <c r="J48" i="9"/>
  <c r="O47" i="9"/>
  <c r="N47" i="9"/>
  <c r="M47" i="9"/>
  <c r="L47" i="9"/>
  <c r="K47" i="9"/>
  <c r="J47" i="9"/>
  <c r="O46" i="9"/>
  <c r="N46" i="9"/>
  <c r="M46" i="9"/>
  <c r="L46" i="9"/>
  <c r="K46" i="9"/>
  <c r="J46" i="9"/>
  <c r="O45" i="9"/>
  <c r="N45" i="9"/>
  <c r="M45" i="9"/>
  <c r="L45" i="9"/>
  <c r="K45" i="9"/>
  <c r="J45" i="9"/>
  <c r="O44" i="9"/>
  <c r="N44" i="9"/>
  <c r="M44" i="9"/>
  <c r="L44" i="9"/>
  <c r="K44" i="9"/>
  <c r="J44" i="9"/>
  <c r="O43" i="9"/>
  <c r="N43" i="9"/>
  <c r="M43" i="9"/>
  <c r="L43" i="9"/>
  <c r="K43" i="9"/>
  <c r="J43" i="9"/>
  <c r="O42" i="9"/>
  <c r="N42" i="9"/>
  <c r="M42" i="9"/>
  <c r="L42" i="9"/>
  <c r="K42" i="9"/>
  <c r="J42" i="9"/>
  <c r="O41" i="9"/>
  <c r="N41" i="9"/>
  <c r="M41" i="9"/>
  <c r="L41" i="9"/>
  <c r="K41" i="9"/>
  <c r="J41" i="9"/>
  <c r="O40" i="9"/>
  <c r="N40" i="9"/>
  <c r="M40" i="9"/>
  <c r="L40" i="9"/>
  <c r="K40" i="9"/>
  <c r="J40" i="9"/>
  <c r="O39" i="9"/>
  <c r="N39" i="9"/>
  <c r="M39" i="9"/>
  <c r="L39" i="9"/>
  <c r="K39" i="9"/>
  <c r="J39" i="9"/>
  <c r="O38" i="9"/>
  <c r="N38" i="9"/>
  <c r="M38" i="9"/>
  <c r="L38" i="9"/>
  <c r="K38" i="9"/>
  <c r="J38" i="9"/>
  <c r="O37" i="9"/>
  <c r="N37" i="9"/>
  <c r="M37" i="9"/>
  <c r="L37" i="9"/>
  <c r="K37" i="9"/>
  <c r="J37" i="9"/>
  <c r="O36" i="9"/>
  <c r="N36" i="9"/>
  <c r="M36" i="9"/>
  <c r="L36" i="9"/>
  <c r="K36" i="9"/>
  <c r="J36" i="9"/>
  <c r="O35" i="9"/>
  <c r="N35" i="9"/>
  <c r="M35" i="9"/>
  <c r="L35" i="9"/>
  <c r="K35" i="9"/>
  <c r="J35" i="9"/>
  <c r="O34" i="9"/>
  <c r="N34" i="9"/>
  <c r="M34" i="9"/>
  <c r="L34" i="9"/>
  <c r="K34" i="9"/>
  <c r="J34" i="9"/>
  <c r="O33" i="9"/>
  <c r="N33" i="9"/>
  <c r="M33" i="9"/>
  <c r="L33" i="9"/>
  <c r="K33" i="9"/>
  <c r="J33" i="9"/>
  <c r="O32" i="9"/>
  <c r="N32" i="9"/>
  <c r="M32" i="9"/>
  <c r="L32" i="9"/>
  <c r="K32" i="9"/>
  <c r="J32" i="9"/>
  <c r="O31" i="9"/>
  <c r="N31" i="9"/>
  <c r="M31" i="9"/>
  <c r="L31" i="9"/>
  <c r="K31" i="9"/>
  <c r="J31" i="9"/>
  <c r="K20" i="9"/>
  <c r="L20" i="9"/>
  <c r="M20" i="9"/>
  <c r="N20" i="9"/>
  <c r="O20" i="9"/>
  <c r="K21" i="9"/>
  <c r="L21" i="9"/>
  <c r="M21" i="9"/>
  <c r="N21" i="9"/>
  <c r="O21" i="9"/>
  <c r="K22" i="9"/>
  <c r="L22" i="9"/>
  <c r="M22" i="9"/>
  <c r="N22" i="9"/>
  <c r="O22" i="9"/>
  <c r="K23" i="9"/>
  <c r="L23" i="9"/>
  <c r="M23" i="9"/>
  <c r="N23" i="9"/>
  <c r="O23" i="9"/>
  <c r="K24" i="9"/>
  <c r="L24" i="9"/>
  <c r="M24" i="9"/>
  <c r="N24" i="9"/>
  <c r="O24" i="9"/>
  <c r="K25" i="9"/>
  <c r="L25" i="9"/>
  <c r="M25" i="9"/>
  <c r="N25" i="9"/>
  <c r="O25" i="9"/>
  <c r="K26" i="9"/>
  <c r="L26" i="9"/>
  <c r="M26" i="9"/>
  <c r="N26" i="9"/>
  <c r="O26" i="9"/>
  <c r="K27" i="9"/>
  <c r="L27" i="9"/>
  <c r="M27" i="9"/>
  <c r="N27" i="9"/>
  <c r="O27" i="9"/>
  <c r="K28" i="9"/>
  <c r="L28" i="9"/>
  <c r="M28" i="9"/>
  <c r="N28" i="9"/>
  <c r="O28" i="9"/>
  <c r="K29" i="9"/>
  <c r="L29" i="9"/>
  <c r="M29" i="9"/>
  <c r="N29" i="9"/>
  <c r="O29" i="9"/>
  <c r="K30" i="9"/>
  <c r="L30" i="9"/>
  <c r="M30" i="9"/>
  <c r="N30" i="9"/>
  <c r="O30" i="9"/>
  <c r="J30" i="9"/>
  <c r="J29" i="9"/>
  <c r="J28" i="9"/>
  <c r="J27" i="9"/>
  <c r="J26" i="9"/>
  <c r="J25" i="9"/>
  <c r="J24" i="9"/>
  <c r="J23" i="9"/>
  <c r="J22" i="9"/>
  <c r="J21" i="9"/>
  <c r="J20" i="9"/>
  <c r="K19" i="9"/>
  <c r="L19" i="9"/>
  <c r="M19" i="9"/>
  <c r="N19" i="9"/>
  <c r="O19" i="9"/>
  <c r="J19" i="9"/>
  <c r="K36" i="6" l="1"/>
  <c r="E36" i="6" l="1"/>
  <c r="F29" i="6" s="1"/>
  <c r="F34" i="6" l="1"/>
  <c r="F33" i="6"/>
  <c r="F28" i="6"/>
  <c r="F32" i="6"/>
  <c r="F35" i="6"/>
  <c r="F31" i="6"/>
  <c r="F30" i="6"/>
</calcChain>
</file>

<file path=xl/sharedStrings.xml><?xml version="1.0" encoding="utf-8"?>
<sst xmlns="http://schemas.openxmlformats.org/spreadsheetml/2006/main" count="117" uniqueCount="83">
  <si>
    <t>EUROCONTROL Data Set</t>
  </si>
  <si>
    <t>Date</t>
  </si>
  <si>
    <t>This is a one-off dataset, published in support of a data snapshot.</t>
  </si>
  <si>
    <t>The published graphic is on sheet 'graph' and the data for the graphic on sheet 'data'.</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</si>
  <si>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</si>
  <si>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</si>
  <si>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</si>
  <si>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</si>
  <si>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</si>
  <si>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</si>
  <si>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</si>
  <si>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 European Organisation for the Safety of Air Navigation (EUROCONTROL) 2022  </t>
  </si>
  <si>
    <t>There are more data on European flights updated daily in the AIU dashboard.</t>
  </si>
  <si>
    <t>States</t>
  </si>
  <si>
    <t>Aircraft Types</t>
  </si>
  <si>
    <t>Airports</t>
  </si>
  <si>
    <t>Share of total</t>
  </si>
  <si>
    <t>Mainline</t>
  </si>
  <si>
    <t>Regional</t>
  </si>
  <si>
    <t>Low-Cost</t>
  </si>
  <si>
    <t>Business Aviation</t>
  </si>
  <si>
    <t>Charter</t>
  </si>
  <si>
    <t>All-Cargo</t>
  </si>
  <si>
    <t>Other</t>
  </si>
  <si>
    <t>Military</t>
  </si>
  <si>
    <t>Flights/Day</t>
  </si>
  <si>
    <t>-</t>
  </si>
  <si>
    <t>Segment Regional</t>
  </si>
  <si>
    <t>E190</t>
  </si>
  <si>
    <t>AT76</t>
  </si>
  <si>
    <t>CRJ9</t>
  </si>
  <si>
    <t>E195</t>
  </si>
  <si>
    <t>DH8D</t>
  </si>
  <si>
    <t>AT75</t>
  </si>
  <si>
    <t>DH8A</t>
  </si>
  <si>
    <t>CRJX</t>
  </si>
  <si>
    <t>E75L</t>
  </si>
  <si>
    <t>E170</t>
  </si>
  <si>
    <t>01-01-2022 to 30-06-2022</t>
  </si>
  <si>
    <t>Rank</t>
  </si>
  <si>
    <t>Aircraft type</t>
  </si>
  <si>
    <t>Period P1:</t>
  </si>
  <si>
    <t>Norway</t>
  </si>
  <si>
    <t>Finland</t>
  </si>
  <si>
    <t>Spain-Canaries</t>
  </si>
  <si>
    <t>Estonia</t>
  </si>
  <si>
    <t>Sweden</t>
  </si>
  <si>
    <t>Denmark</t>
  </si>
  <si>
    <t>Poland</t>
  </si>
  <si>
    <t>Netherlands</t>
  </si>
  <si>
    <t>Moldova</t>
  </si>
  <si>
    <t>Ukraine</t>
  </si>
  <si>
    <t>State</t>
  </si>
  <si>
    <t>Share of all flights</t>
  </si>
  <si>
    <t>Share of Regional flights</t>
  </si>
  <si>
    <t>Mvts</t>
  </si>
  <si>
    <t>SCHIPHOL AMSTERDAM</t>
  </si>
  <si>
    <t>WARSZAWA/OKECIE</t>
  </si>
  <si>
    <t>MUENCHEN 2</t>
  </si>
  <si>
    <t>FRANKFURT MAIN</t>
  </si>
  <si>
    <t>COPENHAGEN KASTRUP</t>
  </si>
  <si>
    <t>LAS PALMAS</t>
  </si>
  <si>
    <t>HELSINKI-VANTAA</t>
  </si>
  <si>
    <t>BERGEN/FLESLAND</t>
  </si>
  <si>
    <t>MADRID BARAJAS</t>
  </si>
  <si>
    <t>ATHINAI E. VENIZELOS</t>
  </si>
  <si>
    <t>Market Segment</t>
  </si>
  <si>
    <t>Total movements</t>
  </si>
  <si>
    <t>Year 2019</t>
  </si>
  <si>
    <t>ECAC</t>
  </si>
  <si>
    <t>Year</t>
  </si>
  <si>
    <t>2019-2022</t>
  </si>
  <si>
    <t>Departures and Arrivals in ECAC</t>
  </si>
  <si>
    <t>Unit</t>
  </si>
  <si>
    <t>IFR Movements</t>
  </si>
  <si>
    <t>Month</t>
  </si>
  <si>
    <t>Region</t>
  </si>
  <si>
    <t>Total IFR movements</t>
  </si>
  <si>
    <t>Flow</t>
  </si>
  <si>
    <t>IFR Movements Growth compared to 2019</t>
  </si>
  <si>
    <t>IFR movements per Day</t>
  </si>
  <si>
    <t>Airport Name</t>
  </si>
  <si>
    <t xml:space="preserve">EUROCONTROL Data Snapshot #31: focusing on aviation’s regional market segment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</si>
</sst>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_-;\-* #,##0_-;_-* &quot;-&quot;??_-;_-@_-"/>
    <numFmt numFmtId="165" formatCode="0.0%"/>
    <numFmt numFmtId="166" formatCode="0.0"/>
  </numFmts>
  <fonts count="15" x14ac:knownFonts="1">
    <font>
      <sz val="11"/>
      <color theme="1"/>
      <name val="Calibri"/>
      <family val="2"/>
      <scheme val="minor"/>
    </font>
    <font>
      <sz val="10"/>
      <name val="Arial"/>
      <family val="2"/>
    </font>
    <font>
      <b/>
      <sz val="10"/>
      <name val="Arial"/>
      <family val="2"/>
    </font>
    <font>
      <sz val="11"/>
      <name val="Calibri"/>
      <family val="2"/>
    </font>
    <font>
      <b/>
      <sz val="11"/>
      <name val="Calibri"/>
      <family val="2"/>
    </font>
    <font>
      <u/>
      <sz val="11"/>
      <color theme="10"/>
      <name val="Calibri"/>
      <family val="2"/>
      <scheme val="minor"/>
    </font>
    <font>
      <sz val="9"/>
      <name val="Calibri"/>
      <family val="2"/>
    </font>
    <font>
      <sz val="12"/>
      <color theme="1"/>
      <name val="Calibri"/>
      <family val="2"/>
      <scheme val="minor"/>
    </font>
    <font>
      <sz val="11"/>
      <color theme="1"/>
      <name val="Calibri"/>
      <family val="2"/>
      <scheme val="minor"/>
    </font>
    <font>
      <b/>
      <sz val="8"/>
      <color rgb="FF000000"/>
      <name val="Arial"/>
      <family val="2"/>
    </font>
    <font>
      <b/>
      <sz val="8"/>
      <color rgb="FF003366"/>
      <name val="Arial"/>
      <family val="2"/>
    </font>
    <font>
      <sz val="8"/>
      <color rgb="FF003366"/>
      <name val="Arial"/>
      <family val="2"/>
    </font>
    <font>
      <sz val="10"/>
      <color theme="1"/>
      <name val="Times New Roman"/>
      <family val="1"/>
    </font>
    <font>
      <b/>
      <sz val="11"/>
      <color theme="1"/>
      <name val="Calibri"/>
      <family val="2"/>
      <scheme val="minor"/>
    </font>
    <font>
      <sz val="12"/>
      <color theme="1"/>
      <name val="Arial"/>
      <family val="2"/>
    </font>
  </fonts>
  <fills count="4">
    <fill>
      <patternFill patternType="none"/>
    </fill>
    <fill>
      <patternFill patternType="gray125"/>
    </fill>
    <fill>
      <patternFill patternType="solid">
        <fgColor rgb="FFE0E0E0"/>
        <bgColor indexed="64"/>
      </patternFill>
    </fill>
    <fill>
      <patternFill patternType="solid">
        <fgColor rgb="FFFFFFFF"/>
        <bgColor indexed="64"/>
      </patternFill>
    </fill>
  </fills>
  <borders count="6">
    <border>
      <left/>
      <right/>
      <top/>
      <bottom/>
      <diagonal/>
    </border>
    <border>
      <left style="medium">
        <color rgb="FFFFFFFF"/>
      </left>
      <right/>
      <top style="medium">
        <color rgb="FFFFFFFF"/>
      </top>
      <bottom/>
      <diagonal/>
    </border>
    <border>
      <left/>
      <right/>
      <top style="medium">
        <color rgb="FFFFFFFF"/>
      </top>
      <bottom/>
      <diagonal/>
    </border>
    <border>
      <left style="medium">
        <color rgb="FFFFFFFF"/>
      </left>
      <right/>
      <top/>
      <bottom/>
      <diagonal/>
    </border>
    <border>
      <left style="medium">
        <color rgb="FFFFFFFF"/>
      </left>
      <right/>
      <top/>
      <bottom style="medium">
        <color rgb="FFFFFFFF"/>
      </bottom>
      <diagonal/>
    </border>
    <border>
      <left/>
      <right/>
      <top/>
      <bottom style="medium">
        <color rgb="FFFFFFFF"/>
      </bottom>
      <diagonal/>
    </border>
  </borders>
  <cellStyleXfs count="9">
    <xf numFmtId="0" fontId="0" fillId="0" borderId="0"/>
    <xf numFmtId="0" fontId="1" fillId="0" borderId="0"/>
    <xf numFmtId="0" fontId="5" fillId="0" borderId="0" applyNumberForma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cellStyleXfs>
  <cellXfs count="59">
    <xf numFmtId="0" fontId="0" fillId="0" borderId="0" xfId="0"/>
    <xf numFmtId="0" fontId="0" fillId="0" borderId="0" xfId="0"/>
    <xf numFmtId="0" fontId="2" fillId="0" borderId="0" xfId="1" applyFont="1"/>
    <xf numFmtId="0" fontId="1" fillId="0" borderId="0" xfId="1" applyFont="1"/>
    <xf numFmtId="0" fontId="3" fillId="0" borderId="0" xfId="1" applyFont="1" applyAlignment="1">
      <alignment vertical="center"/>
    </xf>
    <xf numFmtId="0" fontId="5" fillId="0" borderId="0" xfId="2"/>
    <xf numFmtId="15" fontId="0" fillId="0" borderId="0" xfId="0" applyNumberFormat="1" applyFont="1" applyAlignment="1">
      <alignment horizontal="left"/>
    </xf>
    <xf numFmtId="0" fontId="6" fillId="0" borderId="0" xfId="1" applyFont="1" applyAlignment="1">
      <alignment vertical="center"/>
    </xf>
    <xf numFmtId="0" fontId="6" fillId="0" borderId="0" xfId="1" applyFont="1" applyAlignment="1">
      <alignment vertical="center" wrapText="1"/>
    </xf>
    <xf numFmtId="1" fontId="0" fillId="0" borderId="0" xfId="0" applyNumberFormat="1"/>
    <xf numFmtId="164" fontId="0" fillId="0" borderId="0" xfId="6" applyNumberFormat="1" applyFont="1"/>
    <xf numFmtId="9" fontId="0" fillId="0" borderId="0" xfId="7" applyFont="1"/>
    <xf numFmtId="0" fontId="11" fillId="3" borderId="0" xfId="0" applyFont="1" applyFill="1" applyAlignment="1">
      <alignment horizontal="left" vertical="top" wrapText="1"/>
    </xf>
    <xf numFmtId="0" fontId="10" fillId="3" borderId="1"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3" borderId="4" xfId="0" applyFont="1" applyFill="1" applyBorder="1" applyAlignment="1">
      <alignment horizontal="left" vertical="top" wrapText="1"/>
    </xf>
    <xf numFmtId="0" fontId="11" fillId="3" borderId="5" xfId="0" applyFont="1" applyFill="1" applyBorder="1" applyAlignment="1">
      <alignment horizontal="left" vertical="top" wrapText="1"/>
    </xf>
    <xf numFmtId="0" fontId="11" fillId="3" borderId="5" xfId="0" applyFont="1" applyFill="1" applyBorder="1" applyAlignment="1">
      <alignment horizontal="right" vertical="top" wrapText="1"/>
    </xf>
    <xf numFmtId="10" fontId="11" fillId="3" borderId="5" xfId="0" applyNumberFormat="1" applyFont="1" applyFill="1" applyBorder="1" applyAlignment="1">
      <alignment horizontal="right" vertical="top" wrapText="1"/>
    </xf>
    <xf numFmtId="0" fontId="10" fillId="3" borderId="2" xfId="0" applyFont="1" applyFill="1" applyBorder="1" applyAlignment="1">
      <alignment horizontal="right" vertical="top" wrapText="1"/>
    </xf>
    <xf numFmtId="9" fontId="0" fillId="0" borderId="0" xfId="0" applyNumberFormat="1"/>
    <xf numFmtId="9" fontId="11" fillId="3" borderId="0" xfId="0" applyNumberFormat="1" applyFont="1" applyFill="1" applyAlignment="1">
      <alignment horizontal="right" vertical="top" wrapText="1"/>
    </xf>
    <xf numFmtId="0" fontId="0" fillId="0" borderId="0" xfId="0"/>
    <xf numFmtId="49" fontId="0" fillId="0" borderId="0" xfId="0" applyNumberFormat="1"/>
    <xf numFmtId="0" fontId="0" fillId="0" borderId="0" xfId="0" applyNumberFormat="1"/>
    <xf numFmtId="9" fontId="0" fillId="0" borderId="0" xfId="7" applyFont="1"/>
    <xf numFmtId="1" fontId="11" fillId="3" borderId="0" xfId="0" applyNumberFormat="1" applyFont="1" applyFill="1" applyAlignment="1">
      <alignment horizontal="right" vertical="top" wrapText="1"/>
    </xf>
    <xf numFmtId="9" fontId="11" fillId="3" borderId="5" xfId="0" applyNumberFormat="1" applyFont="1" applyFill="1" applyBorder="1" applyAlignment="1">
      <alignment horizontal="right" vertical="top" wrapText="1"/>
    </xf>
    <xf numFmtId="1" fontId="11" fillId="3" borderId="5" xfId="0" applyNumberFormat="1" applyFont="1" applyFill="1" applyBorder="1" applyAlignment="1">
      <alignment horizontal="right" vertical="top" wrapText="1"/>
    </xf>
    <xf numFmtId="0" fontId="12" fillId="0" borderId="0" xfId="0" applyFont="1" applyAlignment="1">
      <alignment vertical="center" wrapText="1"/>
    </xf>
    <xf numFmtId="0" fontId="11" fillId="3" borderId="0" xfId="0" applyFont="1" applyFill="1" applyAlignment="1">
      <alignment horizontal="right" vertical="center" wrapText="1"/>
    </xf>
    <xf numFmtId="0" fontId="11" fillId="3" borderId="5" xfId="0" applyFont="1" applyFill="1" applyBorder="1" applyAlignment="1">
      <alignment horizontal="right" vertical="center" wrapText="1"/>
    </xf>
    <xf numFmtId="166" fontId="11" fillId="3" borderId="0" xfId="0" applyNumberFormat="1" applyFont="1" applyFill="1" applyAlignment="1">
      <alignment horizontal="right" vertical="center" wrapText="1"/>
    </xf>
    <xf numFmtId="166" fontId="11" fillId="3" borderId="5" xfId="0" applyNumberFormat="1" applyFont="1" applyFill="1" applyBorder="1" applyAlignment="1">
      <alignment horizontal="right" vertical="center" wrapText="1"/>
    </xf>
    <xf numFmtId="166" fontId="11" fillId="3" borderId="2" xfId="0" applyNumberFormat="1" applyFont="1" applyFill="1" applyBorder="1" applyAlignment="1">
      <alignment horizontal="right" vertical="center" wrapText="1"/>
    </xf>
    <xf numFmtId="0" fontId="11" fillId="3" borderId="2" xfId="0" applyFont="1" applyFill="1" applyBorder="1" applyAlignment="1">
      <alignment vertical="center" wrapText="1"/>
    </xf>
    <xf numFmtId="165" fontId="11" fillId="3" borderId="2" xfId="7" applyNumberFormat="1" applyFont="1" applyFill="1" applyBorder="1" applyAlignment="1">
      <alignment horizontal="right" vertical="center" wrapText="1"/>
    </xf>
    <xf numFmtId="165" fontId="11" fillId="3" borderId="0" xfId="7" applyNumberFormat="1" applyFont="1" applyFill="1" applyAlignment="1">
      <alignment horizontal="right" vertical="center" wrapText="1"/>
    </xf>
    <xf numFmtId="165" fontId="11" fillId="3" borderId="5" xfId="7" applyNumberFormat="1" applyFont="1" applyFill="1" applyBorder="1" applyAlignment="1">
      <alignment horizontal="right" vertical="center" wrapText="1"/>
    </xf>
    <xf numFmtId="14" fontId="0" fillId="0" borderId="0" xfId="0" applyNumberFormat="1" applyAlignment="1">
      <alignment wrapText="1"/>
    </xf>
    <xf numFmtId="0" fontId="13" fillId="0" borderId="0" xfId="0" applyFont="1"/>
    <xf numFmtId="0" fontId="13" fillId="0" borderId="0" xfId="0" applyFont="1" applyAlignment="1">
      <alignment horizontal="center"/>
    </xf>
    <xf numFmtId="164" fontId="0" fillId="0" borderId="0" xfId="0" applyNumberFormat="1"/>
    <xf numFmtId="0" fontId="0" fillId="0" borderId="0" xfId="0"/>
    <xf numFmtId="0" fontId="0" fillId="0" borderId="0" xfId="0" applyNumberFormat="1"/>
    <xf numFmtId="49" fontId="0" fillId="0" borderId="0" xfId="0" applyNumberFormat="1"/>
    <xf numFmtId="9" fontId="0" fillId="0" borderId="0" xfId="7" applyNumberFormat="1" applyFont="1"/>
    <xf numFmtId="0" fontId="14" fillId="0" borderId="0" xfId="0" applyFont="1"/>
    <xf numFmtId="0" fontId="13" fillId="0" borderId="0" xfId="0" pivotButton="1" applyFont="1"/>
    <xf numFmtId="0" fontId="0" fillId="0" borderId="0" xfId="0"/>
    <xf numFmtId="0" fontId="0" fillId="0" borderId="0" xfId="0" pivotButton="1"/>
    <xf numFmtId="1" fontId="0" fillId="0" borderId="0" xfId="0" applyNumberFormat="1"/>
    <xf numFmtId="0" fontId="0" fillId="0" borderId="0" xfId="0"/>
    <xf numFmtId="9" fontId="0" fillId="0" borderId="0" xfId="7" applyFont="1"/>
    <xf numFmtId="17" fontId="0" fillId="0" borderId="0" xfId="0" applyNumberFormat="1"/>
    <xf numFmtId="0" fontId="0" fillId="0" borderId="0" xfId="0" applyNumberFormat="1"/>
    <xf numFmtId="0" fontId="0" fillId="0" borderId="2" xfId="0" applyBorder="1" applyAlignment="1">
      <alignment horizontal="left" vertical="top" wrapText="1"/>
    </xf>
    <xf numFmtId="0" fontId="9" fillId="2" borderId="5" xfId="0" applyFont="1" applyFill="1" applyBorder="1" applyAlignment="1">
      <alignment vertical="center" wrapText="1"/>
    </xf>
  </cellXfs>
  <cellStyles count="9">
    <cellStyle name="Comma" xfId="6" builtinId="3"/>
    <cellStyle name="Comma 2" xfId="4"/>
    <cellStyle name="Comma 3" xfId="8"/>
    <cellStyle name="Hyperlink" xfId="2" builtinId="8"/>
    <cellStyle name="Normal" xfId="0" builtinId="0"/>
    <cellStyle name="Normal 17" xfId="1"/>
    <cellStyle name="Normal 2" xfId="3"/>
    <cellStyle name="Percent" xfId="7" builtinId="5"/>
    <cellStyle name="Percent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C862-4E8D-B041-C20A5437037D}"/>
              </c:ext>
            </c:extLst>
          </c:dPt>
          <c:dPt>
            <c:idx val="1"/>
            <c:bubble3D val="0"/>
            <c:explosion val="5"/>
            <c:spPr>
              <a:solidFill>
                <a:srgbClr val="C00000"/>
              </a:solidFill>
              <a:ln w="19050">
                <a:solidFill>
                  <a:schemeClr val="lt1"/>
                </a:solidFill>
              </a:ln>
              <a:effectLst/>
            </c:spPr>
            <c:extLst>
              <c:ext xmlns:c16="http://schemas.microsoft.com/office/drawing/2014/chart" uri="{C3380CC4-5D6E-409C-BE32-E72D297353CC}">
                <c16:uniqueId val="{00000003-C862-4E8D-B041-C20A5437037D}"/>
              </c:ext>
            </c:extLst>
          </c:dPt>
          <c:dPt>
            <c:idx val="2"/>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5-C862-4E8D-B041-C20A5437037D}"/>
              </c:ext>
            </c:extLst>
          </c:dPt>
          <c:dPt>
            <c:idx val="3"/>
            <c:bubble3D val="0"/>
            <c:spPr>
              <a:solidFill>
                <a:schemeClr val="accent2"/>
              </a:solidFill>
              <a:ln w="19050">
                <a:solidFill>
                  <a:schemeClr val="lt1"/>
                </a:solidFill>
              </a:ln>
              <a:effectLst/>
            </c:spPr>
            <c:extLst>
              <c:ext xmlns:c16="http://schemas.microsoft.com/office/drawing/2014/chart" uri="{C3380CC4-5D6E-409C-BE32-E72D297353CC}">
                <c16:uniqueId val="{00000007-C862-4E8D-B041-C20A5437037D}"/>
              </c:ext>
            </c:extLst>
          </c:dPt>
          <c:dPt>
            <c:idx val="4"/>
            <c:bubble3D val="0"/>
            <c:spPr>
              <a:solidFill>
                <a:schemeClr val="accent4"/>
              </a:solidFill>
              <a:ln w="19050">
                <a:solidFill>
                  <a:schemeClr val="lt1"/>
                </a:solidFill>
              </a:ln>
              <a:effectLst/>
            </c:spPr>
            <c:extLst>
              <c:ext xmlns:c16="http://schemas.microsoft.com/office/drawing/2014/chart" uri="{C3380CC4-5D6E-409C-BE32-E72D297353CC}">
                <c16:uniqueId val="{00000009-C862-4E8D-B041-C20A5437037D}"/>
              </c:ext>
            </c:extLst>
          </c:dPt>
          <c:dPt>
            <c:idx val="5"/>
            <c:bubble3D val="0"/>
            <c:spPr>
              <a:solidFill>
                <a:schemeClr val="accent1"/>
              </a:solidFill>
              <a:ln w="19050">
                <a:solidFill>
                  <a:schemeClr val="lt1"/>
                </a:solidFill>
              </a:ln>
              <a:effectLst/>
            </c:spPr>
            <c:extLst>
              <c:ext xmlns:c16="http://schemas.microsoft.com/office/drawing/2014/chart" uri="{C3380CC4-5D6E-409C-BE32-E72D297353CC}">
                <c16:uniqueId val="{0000000B-C862-4E8D-B041-C20A5437037D}"/>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0D-C862-4E8D-B041-C20A5437037D}"/>
              </c:ext>
            </c:extLst>
          </c:dPt>
          <c:dPt>
            <c:idx val="7"/>
            <c:bubble3D val="0"/>
            <c:spPr>
              <a:solidFill>
                <a:schemeClr val="accent6">
                  <a:lumMod val="50000"/>
                </a:schemeClr>
              </a:solidFill>
              <a:ln w="19050">
                <a:solidFill>
                  <a:schemeClr val="lt1"/>
                </a:solidFill>
              </a:ln>
              <a:effectLst/>
            </c:spPr>
            <c:extLst>
              <c:ext xmlns:c16="http://schemas.microsoft.com/office/drawing/2014/chart" uri="{C3380CC4-5D6E-409C-BE32-E72D297353CC}">
                <c16:uniqueId val="{0000000F-C862-4E8D-B041-C20A5437037D}"/>
              </c:ext>
            </c:extLst>
          </c:dPt>
          <c:dLbls>
            <c:dLbl>
              <c:idx val="0"/>
              <c:layout>
                <c:manualLayout>
                  <c:x val="0.20137288899493624"/>
                  <c:y val="-2.4152403484775729E-2"/>
                </c:manualLayout>
              </c:layout>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002060"/>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862-4E8D-B041-C20A5437037D}"/>
                </c:ext>
              </c:extLst>
            </c:dLbl>
            <c:dLbl>
              <c:idx val="1"/>
              <c:layout>
                <c:manualLayout>
                  <c:x val="0.22564627906360191"/>
                  <c:y val="0.12989045383411579"/>
                </c:manualLayout>
              </c:layout>
              <c:tx>
                <c:rich>
                  <a:bodyPr rot="0" spcFirstLastPara="1" vertOverflow="clip" horzOverflow="clip" vert="horz" wrap="square" lIns="36576" tIns="18288" rIns="36576" bIns="18288" anchor="ctr" anchorCtr="1">
                    <a:spAutoFit/>
                  </a:bodyPr>
                  <a:lstStyle/>
                  <a:p>
                    <a:pPr>
                      <a:defRPr sz="1200" b="1" i="0" u="none" strike="noStrike" kern="1200" baseline="0">
                        <a:solidFill>
                          <a:srgbClr val="C00000"/>
                        </a:solidFill>
                        <a:latin typeface="+mn-lt"/>
                        <a:ea typeface="+mn-ea"/>
                        <a:cs typeface="+mn-cs"/>
                      </a:defRPr>
                    </a:pPr>
                    <a:fld id="{3E02E629-871D-41E7-A4F4-5C8A0DB7EB9E}" type="CATEGORYNAME">
                      <a:rPr lang="en-US" sz="1200" b="1" i="0" u="none" strike="noStrike" kern="1200" baseline="0">
                        <a:solidFill>
                          <a:srgbClr val="C00000"/>
                        </a:solidFill>
                        <a:latin typeface="+mn-lt"/>
                        <a:ea typeface="+mn-ea"/>
                        <a:cs typeface="+mn-cs"/>
                      </a:rPr>
                      <a:pPr>
                        <a:defRPr sz="1200" b="1">
                          <a:solidFill>
                            <a:srgbClr val="C00000"/>
                          </a:solidFill>
                        </a:defRPr>
                      </a:pPr>
                      <a:t>[CATEGORY NAME]</a:t>
                    </a:fld>
                    <a:r>
                      <a:rPr lang="en-US" sz="1200" b="1" baseline="0">
                        <a:solidFill>
                          <a:srgbClr val="C00000"/>
                        </a:solidFill>
                      </a:rPr>
                      <a:t>; </a:t>
                    </a:r>
                    <a:fld id="{57990FF1-AD0D-4A01-8C6F-DA046A06E000}" type="VALUE">
                      <a:rPr lang="en-US" sz="1200" b="1" baseline="0">
                        <a:solidFill>
                          <a:srgbClr val="C00000"/>
                        </a:solidFill>
                      </a:rPr>
                      <a:pPr>
                        <a:defRPr sz="1200" b="1">
                          <a:solidFill>
                            <a:srgbClr val="C00000"/>
                          </a:solidFill>
                        </a:defRPr>
                      </a:pPr>
                      <a:t>[VALUE]</a:t>
                    </a:fld>
                    <a:endParaRPr lang="en-US" sz="1200" b="1" baseline="0">
                      <a:solidFill>
                        <a:srgbClr val="C00000"/>
                      </a:solidFill>
                    </a:endParaRPr>
                  </a:p>
                </c:rich>
              </c:tx>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1200" b="1" i="0" u="none" strike="noStrike" kern="1200" baseline="0">
                      <a:solidFill>
                        <a:srgbClr val="C00000"/>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spPr xmlns:c15="http://schemas.microsoft.com/office/drawing/2012/chart">
                    <a:prstGeom prst="borderCallout1">
                      <a:avLst/>
                    </a:prstGeom>
                    <a:noFill/>
                    <a:ln>
                      <a:noFill/>
                    </a:ln>
                  </c15:spPr>
                  <c15:dlblFieldTable/>
                  <c15:showDataLabelsRange val="0"/>
                </c:ext>
                <c:ext xmlns:c16="http://schemas.microsoft.com/office/drawing/2014/chart" uri="{C3380CC4-5D6E-409C-BE32-E72D297353CC}">
                  <c16:uniqueId val="{00000003-C862-4E8D-B041-C20A5437037D}"/>
                </c:ext>
              </c:extLst>
            </c:dLbl>
            <c:dLbl>
              <c:idx val="2"/>
              <c:layout>
                <c:manualLayout>
                  <c:x val="-0.19757003101884998"/>
                  <c:y val="0.15550330856530245"/>
                </c:manualLayout>
              </c:layout>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lumMod val="6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862-4E8D-B041-C20A5437037D}"/>
                </c:ext>
              </c:extLst>
            </c:dLbl>
            <c:dLbl>
              <c:idx val="3"/>
              <c:layout>
                <c:manualLayout>
                  <c:x val="-0.24103731814091109"/>
                  <c:y val="-4.4444444444444446E-2"/>
                </c:manualLayout>
              </c:layout>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2"/>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862-4E8D-B041-C20A5437037D}"/>
                </c:ext>
              </c:extLst>
            </c:dLbl>
            <c:dLbl>
              <c:idx val="4"/>
              <c:layout>
                <c:manualLayout>
                  <c:x val="-0.27729303534027944"/>
                  <c:y val="-0.13223787167449139"/>
                </c:manualLayout>
              </c:layout>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4"/>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862-4E8D-B041-C20A5437037D}"/>
                </c:ext>
              </c:extLst>
            </c:dLbl>
            <c:dLbl>
              <c:idx val="5"/>
              <c:layout>
                <c:manualLayout>
                  <c:x val="-0.28275426177788382"/>
                  <c:y val="-0.20902443532586595"/>
                </c:manualLayout>
              </c:layout>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1"/>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C862-4E8D-B041-C20A5437037D}"/>
                </c:ext>
              </c:extLst>
            </c:dLbl>
            <c:dLbl>
              <c:idx val="6"/>
              <c:layout>
                <c:manualLayout>
                  <c:x val="-0.1215202948116334"/>
                  <c:y val="-0.19514866979655712"/>
                </c:manualLayout>
              </c:layout>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6"/>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C862-4E8D-B041-C20A5437037D}"/>
                </c:ext>
              </c:extLst>
            </c:dLbl>
            <c:dLbl>
              <c:idx val="7"/>
              <c:layout>
                <c:manualLayout>
                  <c:x val="2.4957501524430659E-2"/>
                  <c:y val="-0.18669771912313779"/>
                </c:manualLayout>
              </c:layout>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chemeClr val="accent6">
                          <a:lumMod val="50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1543858532834909"/>
                      <c:h val="6.6421450839771787E-2"/>
                    </c:manualLayout>
                  </c15:layout>
                </c:ext>
                <c:ext xmlns:c16="http://schemas.microsoft.com/office/drawing/2014/chart" uri="{C3380CC4-5D6E-409C-BE32-E72D297353CC}">
                  <c16:uniqueId val="{0000000F-C862-4E8D-B041-C20A5437037D}"/>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bg2">
                      <a:lumMod val="50000"/>
                    </a:schemeClr>
                  </a:solidFill>
                  <a:round/>
                </a:ln>
                <a:effectLst/>
              </c:spPr>
            </c:leaderLines>
            <c:extLst>
              <c:ext xmlns:c15="http://schemas.microsoft.com/office/drawing/2012/chart" uri="{CE6537A1-D6FC-4f65-9D91-7224C49458BB}"/>
            </c:extLst>
          </c:dLbls>
          <c:cat>
            <c:strRef>
              <c:f>'[1]All- MS comparison'!$X$6:$X$13</c:f>
              <c:strCache>
                <c:ptCount val="8"/>
                <c:pt idx="0">
                  <c:v>Mainline</c:v>
                </c:pt>
                <c:pt idx="1">
                  <c:v>Regional</c:v>
                </c:pt>
                <c:pt idx="2">
                  <c:v>Low-Cost</c:v>
                </c:pt>
                <c:pt idx="3">
                  <c:v>Business Aviation</c:v>
                </c:pt>
                <c:pt idx="4">
                  <c:v>Charter</c:v>
                </c:pt>
                <c:pt idx="5">
                  <c:v>All-Cargo</c:v>
                </c:pt>
                <c:pt idx="6">
                  <c:v>Other</c:v>
                </c:pt>
                <c:pt idx="7">
                  <c:v>Military</c:v>
                </c:pt>
              </c:strCache>
            </c:strRef>
          </c:cat>
          <c:val>
            <c:numRef>
              <c:f>'[1]All- MS comparison'!$Z$6:$Z$13</c:f>
              <c:numCache>
                <c:formatCode>General</c:formatCode>
                <c:ptCount val="8"/>
                <c:pt idx="0">
                  <c:v>0.36221897583625251</c:v>
                </c:pt>
                <c:pt idx="1">
                  <c:v>0.14993609465409904</c:v>
                </c:pt>
                <c:pt idx="2">
                  <c:v>0.31485195171500052</c:v>
                </c:pt>
                <c:pt idx="3">
                  <c:v>6.1882486910118002E-2</c:v>
                </c:pt>
                <c:pt idx="4">
                  <c:v>3.4473773959102741E-2</c:v>
                </c:pt>
                <c:pt idx="5">
                  <c:v>3.3247706051974905E-2</c:v>
                </c:pt>
                <c:pt idx="6">
                  <c:v>2.9658004662263218E-2</c:v>
                </c:pt>
                <c:pt idx="7">
                  <c:v>1.3731006211189072E-2</c:v>
                </c:pt>
              </c:numCache>
            </c:numRef>
          </c:val>
          <c:extLst>
            <c:ext xmlns:c16="http://schemas.microsoft.com/office/drawing/2014/chart" uri="{C3380CC4-5D6E-409C-BE32-E72D297353CC}">
              <c16:uniqueId val="{00000010-C862-4E8D-B041-C20A5437037D}"/>
            </c:ext>
          </c:extLst>
        </c:ser>
        <c:dLbls>
          <c:showLegendKey val="0"/>
          <c:showVal val="0"/>
          <c:showCatName val="0"/>
          <c:showSerName val="0"/>
          <c:showPercent val="0"/>
          <c:showBubbleSize val="0"/>
          <c:showLeaderLines val="1"/>
        </c:dLbls>
        <c:firstSliceAng val="0"/>
        <c:holeSize val="39"/>
      </c:doughnut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123825</xdr:rowOff>
    </xdr:from>
    <xdr:to>
      <xdr:col>8</xdr:col>
      <xdr:colOff>581025</xdr:colOff>
      <xdr:row>22</xdr:row>
      <xdr:rowOff>180975</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0.44413</cdr:x>
      <cdr:y>0.40743</cdr:y>
    </cdr:from>
    <cdr:to>
      <cdr:x>0.57944</cdr:x>
      <cdr:y>0.58451</cdr:y>
    </cdr:to>
    <cdr:sp macro="" textlink="">
      <cdr:nvSpPr>
        <cdr:cNvPr id="2" name="TextBox 1"/>
        <cdr:cNvSpPr txBox="1"/>
      </cdr:nvSpPr>
      <cdr:spPr>
        <a:xfrm xmlns:a="http://schemas.openxmlformats.org/drawingml/2006/main">
          <a:off x="2715901" y="1653225"/>
          <a:ext cx="827399" cy="718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800"/>
            <a:t>ECAC</a:t>
          </a:r>
        </a:p>
        <a:p xmlns:a="http://schemas.openxmlformats.org/drawingml/2006/main">
          <a:r>
            <a:rPr lang="en-GB" sz="1800"/>
            <a:t>2019</a:t>
          </a:r>
          <a:endParaRPr lang="en-GB" sz="11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28</xdr:col>
      <xdr:colOff>540976</xdr:colOff>
      <xdr:row>37</xdr:row>
      <xdr:rowOff>149926</xdr:rowOff>
    </xdr:to>
    <xdr:pic>
      <xdr:nvPicPr>
        <xdr:cNvPr id="13" name="Picture 12"/>
        <xdr:cNvPicPr>
          <a:picLocks noChangeAspect="1"/>
        </xdr:cNvPicPr>
      </xdr:nvPicPr>
      <xdr:blipFill>
        <a:blip xmlns:r="http://schemas.openxmlformats.org/officeDocument/2006/relationships" r:embed="rId1"/>
        <a:stretch>
          <a:fillRect/>
        </a:stretch>
      </xdr:blipFill>
      <xdr:spPr>
        <a:xfrm>
          <a:off x="0" y="571500"/>
          <a:ext cx="17076376" cy="662692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PFR\FNI\STATFOR\Doc\679%20Data%20Snapshots____\EDS31%20220712%20Regional%20MS\CheckHighLevelC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MS comparison"/>
      <sheetName val="Sheet1"/>
      <sheetName val="Market Shares"/>
      <sheetName val="TRDep"/>
      <sheetName val="Comp TRDep"/>
      <sheetName val="only LCC (SK_FLT_TYPE_RULE=4)"/>
      <sheetName val="only Cargo (SK_FLT_TYPE_RULE=3)"/>
      <sheetName val="only Reg (SK_FLT_TYPE_RULE=7)"/>
      <sheetName val="only Mainl (SK_FLT_TYPE_RULE=8)"/>
    </sheetNames>
    <sheetDataSet>
      <sheetData sheetId="0">
        <row r="6">
          <cell r="X6" t="str">
            <v>Mainline</v>
          </cell>
          <cell r="Z6">
            <v>0.36221897583625251</v>
          </cell>
        </row>
        <row r="7">
          <cell r="X7" t="str">
            <v>Regional</v>
          </cell>
          <cell r="Z7">
            <v>0.14993609465409904</v>
          </cell>
        </row>
        <row r="8">
          <cell r="X8" t="str">
            <v>Low-Cost</v>
          </cell>
          <cell r="Z8">
            <v>0.31485195171500052</v>
          </cell>
        </row>
        <row r="9">
          <cell r="X9" t="str">
            <v>Business Aviation</v>
          </cell>
          <cell r="Z9">
            <v>6.1882486910118002E-2</v>
          </cell>
        </row>
        <row r="10">
          <cell r="X10" t="str">
            <v>Charter</v>
          </cell>
          <cell r="Z10">
            <v>3.4473773959102741E-2</v>
          </cell>
        </row>
        <row r="11">
          <cell r="X11" t="str">
            <v>All-Cargo</v>
          </cell>
          <cell r="Z11">
            <v>3.3247706051974905E-2</v>
          </cell>
        </row>
        <row r="12">
          <cell r="X12" t="str">
            <v>Other</v>
          </cell>
          <cell r="Z12">
            <v>2.9658004662263218E-2</v>
          </cell>
        </row>
        <row r="13">
          <cell r="X13" t="str">
            <v>Military</v>
          </cell>
          <cell r="Z13">
            <v>1.3731006211189072E-2</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urocontrol.int/publication/eurocontrol-data-snapshot-31-power-regional-market-segment" TargetMode="External"/><Relationship Id="rId1" Type="http://schemas.openxmlformats.org/officeDocument/2006/relationships/hyperlink" Target="https://www.eurocontrol.int/Economics/DailyTrafficVariation-States.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abSelected="1" zoomScale="90" zoomScaleNormal="90" workbookViewId="0">
      <selection activeCell="A6" sqref="A6"/>
    </sheetView>
  </sheetViews>
  <sheetFormatPr defaultColWidth="8.85546875" defaultRowHeight="15" x14ac:dyDescent="0.25"/>
  <cols>
    <col min="1" max="1" width="22.140625" customWidth="1"/>
    <col min="2" max="2" width="93.42578125" customWidth="1"/>
  </cols>
  <sheetData>
    <row r="1" spans="1:2" x14ac:dyDescent="0.25">
      <c r="A1" s="2" t="s">
        <v>0</v>
      </c>
      <c r="B1" s="1"/>
    </row>
    <row r="2" spans="1:2" x14ac:dyDescent="0.25">
      <c r="A2" s="5" t="s">
        <v>82</v>
      </c>
      <c r="B2" s="1"/>
    </row>
    <row r="3" spans="1:2" s="1" customFormat="1" x14ac:dyDescent="0.25">
      <c r="A3" s="5"/>
    </row>
    <row r="4" spans="1:2" x14ac:dyDescent="0.25">
      <c r="A4" s="2" t="s">
        <v>1</v>
      </c>
      <c r="B4" s="6">
        <v>44754</v>
      </c>
    </row>
    <row r="5" spans="1:2" x14ac:dyDescent="0.25">
      <c r="A5" s="3" t="s">
        <v>2</v>
      </c>
      <c r="B5" s="1"/>
    </row>
    <row r="6" spans="1:2" x14ac:dyDescent="0.25">
      <c r="A6" s="3" t="s">
        <v>3</v>
      </c>
      <c r="B6" s="1"/>
    </row>
    <row r="7" spans="1:2" s="1" customFormat="1" x14ac:dyDescent="0.25">
      <c r="A7" s="5"/>
      <c r="B7" s="5" t="s">
        <v>12</v>
      </c>
    </row>
    <row r="8" spans="1:2" s="1" customFormat="1" x14ac:dyDescent="0.25">
      <c r="A8" s="5"/>
      <c r="B8" s="5"/>
    </row>
    <row r="9" spans="1:2" x14ac:dyDescent="0.25">
      <c r="A9" s="1"/>
      <c r="B9" s="7" t="s">
        <v>11</v>
      </c>
    </row>
    <row r="10" spans="1:2" x14ac:dyDescent="0.25">
      <c r="A10" s="1"/>
      <c r="B10" s="7" t="s">
        <v>4</v>
      </c>
    </row>
    <row r="11" spans="1:2" x14ac:dyDescent="0.25">
      <c r="A11" s="1"/>
      <c r="B11" s="7" t="s">
        <v>5</v>
      </c>
    </row>
    <row r="12" spans="1:2" x14ac:dyDescent="0.25">
      <c r="A12" s="1"/>
      <c r="B12" s="8" t="s">
        <v>6</v>
      </c>
    </row>
    <row r="13" spans="1:2" x14ac:dyDescent="0.25">
      <c r="A13" s="1"/>
      <c r="B13" s="8" t="s">
        <v>7</v>
      </c>
    </row>
    <row r="14" spans="1:2" ht="36" x14ac:dyDescent="0.25">
      <c r="A14" s="1"/>
      <c r="B14" s="8" t="s">
        <v>8</v>
      </c>
    </row>
    <row r="15" spans="1:2" x14ac:dyDescent="0.25">
      <c r="A15" s="1"/>
      <c r="B15" s="8" t="s">
        <v>9</v>
      </c>
    </row>
    <row r="16" spans="1:2" x14ac:dyDescent="0.25">
      <c r="A16" s="4"/>
      <c r="B16" s="1"/>
    </row>
    <row r="17" spans="1:2" x14ac:dyDescent="0.25">
      <c r="A17" s="4" t="s">
        <v>10</v>
      </c>
      <c r="B17" s="1"/>
    </row>
  </sheetData>
  <hyperlinks>
    <hyperlink ref="B7" r:id="rId1"/>
    <hyperlink ref="A2" r:id="rId2" display="link to the DS"/>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4:M36"/>
  <sheetViews>
    <sheetView zoomScaleNormal="100" workbookViewId="0">
      <selection activeCell="C24" sqref="C24:C26"/>
    </sheetView>
  </sheetViews>
  <sheetFormatPr defaultColWidth="8.85546875" defaultRowHeight="15" x14ac:dyDescent="0.25"/>
  <cols>
    <col min="4" max="4" width="16.7109375" bestFit="1" customWidth="1"/>
    <col min="5" max="5" width="18" customWidth="1"/>
    <col min="6" max="6" width="12.85546875" bestFit="1" customWidth="1"/>
    <col min="11" max="11" width="13.28515625" bestFit="1" customWidth="1"/>
  </cols>
  <sheetData>
    <row r="24" spans="3:13" x14ac:dyDescent="0.25">
      <c r="C24" t="s">
        <v>68</v>
      </c>
    </row>
    <row r="25" spans="3:13" x14ac:dyDescent="0.25">
      <c r="C25" t="s">
        <v>76</v>
      </c>
      <c r="D25" t="s">
        <v>69</v>
      </c>
    </row>
    <row r="26" spans="3:13" x14ac:dyDescent="0.25">
      <c r="C26" t="s">
        <v>73</v>
      </c>
      <c r="D26" t="s">
        <v>77</v>
      </c>
    </row>
    <row r="27" spans="3:13" x14ac:dyDescent="0.25">
      <c r="C27" s="42" t="s">
        <v>39</v>
      </c>
      <c r="D27" s="42" t="s">
        <v>66</v>
      </c>
      <c r="E27" s="42" t="s">
        <v>67</v>
      </c>
      <c r="F27" s="42" t="s">
        <v>16</v>
      </c>
    </row>
    <row r="28" spans="3:13" x14ac:dyDescent="0.25">
      <c r="C28" s="1">
        <v>1</v>
      </c>
      <c r="D28" s="1" t="s">
        <v>17</v>
      </c>
      <c r="E28" s="10">
        <v>3991142</v>
      </c>
      <c r="F28" s="11">
        <f>E28/$E$36</f>
        <v>0.3600589966935473</v>
      </c>
      <c r="I28" s="10"/>
      <c r="J28" s="45"/>
      <c r="L28" s="46"/>
      <c r="M28" s="44"/>
    </row>
    <row r="29" spans="3:13" x14ac:dyDescent="0.25">
      <c r="C29" s="1">
        <v>2</v>
      </c>
      <c r="D29" s="1" t="s">
        <v>18</v>
      </c>
      <c r="E29" s="10">
        <v>1643854</v>
      </c>
      <c r="F29" s="26">
        <f t="shared" ref="F29:F35" si="0">E29/$E$36</f>
        <v>0.14829951476311154</v>
      </c>
      <c r="I29" s="10"/>
      <c r="J29" s="45"/>
      <c r="L29" s="46"/>
      <c r="M29" s="44"/>
    </row>
    <row r="30" spans="3:13" x14ac:dyDescent="0.25">
      <c r="C30" s="1">
        <v>3</v>
      </c>
      <c r="D30" s="1" t="s">
        <v>19</v>
      </c>
      <c r="E30" s="10">
        <v>3493885</v>
      </c>
      <c r="F30" s="26">
        <f t="shared" si="0"/>
        <v>0.31519919052307194</v>
      </c>
      <c r="I30" s="10"/>
      <c r="J30" s="45"/>
      <c r="L30" s="46"/>
      <c r="M30" s="44"/>
    </row>
    <row r="31" spans="3:13" x14ac:dyDescent="0.25">
      <c r="C31" s="1">
        <v>4</v>
      </c>
      <c r="D31" s="1" t="s">
        <v>20</v>
      </c>
      <c r="E31" s="10">
        <v>683470</v>
      </c>
      <c r="F31" s="47">
        <f t="shared" si="0"/>
        <v>6.1658924305409021E-2</v>
      </c>
      <c r="I31" s="10"/>
      <c r="J31" s="45"/>
      <c r="L31" s="46"/>
      <c r="M31" s="44"/>
    </row>
    <row r="32" spans="3:13" x14ac:dyDescent="0.25">
      <c r="C32" s="1">
        <v>5</v>
      </c>
      <c r="D32" s="1" t="s">
        <v>21</v>
      </c>
      <c r="E32" s="10">
        <v>382210</v>
      </c>
      <c r="F32" s="47">
        <f t="shared" si="0"/>
        <v>3.4480895224033803E-2</v>
      </c>
      <c r="I32" s="10"/>
      <c r="J32" s="45"/>
      <c r="L32" s="46"/>
      <c r="M32" s="44"/>
    </row>
    <row r="33" spans="3:13" x14ac:dyDescent="0.25">
      <c r="C33" s="1">
        <v>6</v>
      </c>
      <c r="D33" s="1" t="s">
        <v>22</v>
      </c>
      <c r="E33" s="10">
        <v>368334</v>
      </c>
      <c r="F33" s="47">
        <f t="shared" si="0"/>
        <v>3.3229078416182896E-2</v>
      </c>
      <c r="I33" s="10"/>
      <c r="J33" s="45"/>
      <c r="L33" s="46"/>
      <c r="M33" s="44"/>
    </row>
    <row r="34" spans="3:13" x14ac:dyDescent="0.25">
      <c r="C34" s="1">
        <v>7</v>
      </c>
      <c r="D34" s="1" t="s">
        <v>23</v>
      </c>
      <c r="E34" s="10">
        <v>372795</v>
      </c>
      <c r="F34" s="47">
        <f t="shared" si="0"/>
        <v>3.3631525431160048E-2</v>
      </c>
      <c r="I34" s="10"/>
      <c r="J34" s="45"/>
      <c r="L34" s="46"/>
      <c r="M34" s="44"/>
    </row>
    <row r="35" spans="3:13" x14ac:dyDescent="0.25">
      <c r="C35" s="1">
        <v>8</v>
      </c>
      <c r="D35" s="1" t="s">
        <v>24</v>
      </c>
      <c r="E35" s="10">
        <v>148999</v>
      </c>
      <c r="F35" s="26">
        <f t="shared" si="0"/>
        <v>1.3441874643483457E-2</v>
      </c>
      <c r="I35" s="10"/>
      <c r="J35" s="45"/>
      <c r="L35" s="46"/>
      <c r="M35" s="44"/>
    </row>
    <row r="36" spans="3:13" x14ac:dyDescent="0.25">
      <c r="E36" s="10">
        <f>SUM(E28:E35)</f>
        <v>11084689</v>
      </c>
      <c r="K36" s="43">
        <f>SUM(K28:K35)</f>
        <v>0</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selection activeCell="A4" sqref="A4"/>
    </sheetView>
  </sheetViews>
  <sheetFormatPr defaultColWidth="8.85546875" defaultRowHeight="15" x14ac:dyDescent="0.25"/>
  <cols>
    <col min="1" max="16384" width="8.85546875" style="1"/>
  </cols>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workbookViewId="0">
      <selection activeCell="M19" sqref="M19"/>
    </sheetView>
  </sheetViews>
  <sheetFormatPr defaultColWidth="9.140625" defaultRowHeight="15" x14ac:dyDescent="0.25"/>
  <cols>
    <col min="1" max="1" width="9.85546875" style="40" bestFit="1" customWidth="1"/>
    <col min="2" max="2" width="12.140625" style="1" bestFit="1" customWidth="1"/>
    <col min="3" max="3" width="11" style="1" bestFit="1" customWidth="1"/>
    <col min="4" max="4" width="9.140625" style="1"/>
    <col min="5" max="5" width="12" style="10" bestFit="1" customWidth="1"/>
    <col min="6" max="6" width="9.140625" style="9"/>
    <col min="7" max="7" width="13.5703125" style="1" bestFit="1" customWidth="1"/>
    <col min="8" max="8" width="12.42578125" style="1" bestFit="1" customWidth="1"/>
    <col min="9" max="11" width="9.140625" style="1"/>
    <col min="12" max="12" width="14.85546875" style="1" bestFit="1" customWidth="1"/>
    <col min="13" max="16384" width="9.140625" style="1"/>
  </cols>
  <sheetData>
    <row r="1" spans="1:10" s="50" customFormat="1" x14ac:dyDescent="0.25">
      <c r="A1" s="40" t="s">
        <v>70</v>
      </c>
      <c r="B1" s="50" t="s">
        <v>71</v>
      </c>
      <c r="E1" s="10"/>
      <c r="F1" s="52"/>
      <c r="I1" s="40" t="s">
        <v>70</v>
      </c>
      <c r="J1" s="53" t="s">
        <v>71</v>
      </c>
    </row>
    <row r="2" spans="1:10" s="50" customFormat="1" x14ac:dyDescent="0.25">
      <c r="A2" s="40" t="s">
        <v>76</v>
      </c>
      <c r="B2" s="50" t="s">
        <v>69</v>
      </c>
      <c r="E2" s="10"/>
      <c r="F2" s="52"/>
      <c r="I2" s="40" t="s">
        <v>76</v>
      </c>
      <c r="J2" s="53" t="s">
        <v>69</v>
      </c>
    </row>
    <row r="3" spans="1:10" x14ac:dyDescent="0.25">
      <c r="A3" s="51" t="s">
        <v>73</v>
      </c>
      <c r="B3" s="50" t="s">
        <v>74</v>
      </c>
      <c r="C3" s="50"/>
      <c r="D3" s="50"/>
      <c r="E3" s="50"/>
      <c r="F3" s="50"/>
      <c r="G3" s="50"/>
      <c r="H3" s="50"/>
      <c r="I3" s="53" t="s">
        <v>73</v>
      </c>
      <c r="J3" s="53" t="s">
        <v>79</v>
      </c>
    </row>
    <row r="4" spans="1:10" s="50" customFormat="1" x14ac:dyDescent="0.25">
      <c r="A4" s="51" t="s">
        <v>78</v>
      </c>
      <c r="B4" s="50" t="s">
        <v>72</v>
      </c>
      <c r="I4" s="53" t="s">
        <v>78</v>
      </c>
      <c r="J4" s="53" t="s">
        <v>72</v>
      </c>
    </row>
    <row r="5" spans="1:10" s="50" customFormat="1" x14ac:dyDescent="0.25">
      <c r="A5" s="51"/>
    </row>
    <row r="6" spans="1:10" x14ac:dyDescent="0.25">
      <c r="A6" s="49" t="s">
        <v>70</v>
      </c>
      <c r="B6" s="49" t="s">
        <v>75</v>
      </c>
      <c r="C6" s="41" t="s">
        <v>22</v>
      </c>
      <c r="D6" s="41" t="s">
        <v>19</v>
      </c>
      <c r="E6" s="41" t="s">
        <v>21</v>
      </c>
      <c r="F6" s="41" t="s">
        <v>20</v>
      </c>
      <c r="G6" s="41" t="s">
        <v>17</v>
      </c>
      <c r="H6" s="41" t="s">
        <v>18</v>
      </c>
      <c r="I6" s="50"/>
    </row>
    <row r="7" spans="1:10" x14ac:dyDescent="0.25">
      <c r="A7" s="50">
        <v>2019</v>
      </c>
      <c r="B7" s="50">
        <v>1</v>
      </c>
      <c r="C7" s="52">
        <v>951.83870967741939</v>
      </c>
      <c r="D7" s="52">
        <v>7713.7096774193551</v>
      </c>
      <c r="E7" s="52">
        <v>432.90322580645159</v>
      </c>
      <c r="F7" s="52">
        <v>1418.3870967741937</v>
      </c>
      <c r="G7" s="52">
        <v>8977.9354838709678</v>
      </c>
      <c r="H7" s="52">
        <v>3996.8709677419356</v>
      </c>
      <c r="I7" s="52"/>
    </row>
    <row r="8" spans="1:10" x14ac:dyDescent="0.25">
      <c r="A8" s="50">
        <v>2019</v>
      </c>
      <c r="B8" s="50">
        <v>2</v>
      </c>
      <c r="C8" s="52">
        <v>973.03571428571433</v>
      </c>
      <c r="D8" s="52">
        <v>7942.0714285714284</v>
      </c>
      <c r="E8" s="52">
        <v>447.46428571428572</v>
      </c>
      <c r="F8" s="52">
        <v>1608.1071428571429</v>
      </c>
      <c r="G8" s="52">
        <v>9503.9285714285706</v>
      </c>
      <c r="H8" s="52">
        <v>4108.8928571428569</v>
      </c>
      <c r="I8" s="52"/>
    </row>
    <row r="9" spans="1:10" x14ac:dyDescent="0.25">
      <c r="A9" s="50">
        <v>2019</v>
      </c>
      <c r="B9" s="50">
        <v>3</v>
      </c>
      <c r="C9" s="52">
        <v>989</v>
      </c>
      <c r="D9" s="52">
        <v>8243.7419354838712</v>
      </c>
      <c r="E9" s="52">
        <v>507.12903225806451</v>
      </c>
      <c r="F9" s="52">
        <v>1667.9354838709678</v>
      </c>
      <c r="G9" s="52">
        <v>9823.7419354838712</v>
      </c>
      <c r="H9" s="52">
        <v>4226.5161290322585</v>
      </c>
      <c r="I9" s="52"/>
    </row>
    <row r="10" spans="1:10" x14ac:dyDescent="0.25">
      <c r="A10" s="50">
        <v>2019</v>
      </c>
      <c r="B10" s="50">
        <v>4</v>
      </c>
      <c r="C10" s="52">
        <v>966.0333333333333</v>
      </c>
      <c r="D10" s="52">
        <v>9869.2666666666664</v>
      </c>
      <c r="E10" s="52">
        <v>760.2</v>
      </c>
      <c r="F10" s="52">
        <v>1695.1333333333334</v>
      </c>
      <c r="G10" s="52">
        <v>10455.133333333333</v>
      </c>
      <c r="H10" s="52">
        <v>4496.333333333333</v>
      </c>
      <c r="I10" s="52"/>
    </row>
    <row r="11" spans="1:10" x14ac:dyDescent="0.25">
      <c r="A11" s="50">
        <v>2019</v>
      </c>
      <c r="B11" s="50">
        <v>5</v>
      </c>
      <c r="C11" s="52">
        <v>981.09677419354841</v>
      </c>
      <c r="D11" s="52">
        <v>10389.354838709678</v>
      </c>
      <c r="E11" s="52">
        <v>1068.1612903225807</v>
      </c>
      <c r="F11" s="52">
        <v>1968.3548387096773</v>
      </c>
      <c r="G11" s="52">
        <v>10783.774193548386</v>
      </c>
      <c r="H11" s="52">
        <v>4623.9677419354839</v>
      </c>
      <c r="I11" s="52"/>
    </row>
    <row r="12" spans="1:10" x14ac:dyDescent="0.25">
      <c r="A12" s="50">
        <v>2019</v>
      </c>
      <c r="B12" s="50">
        <v>6</v>
      </c>
      <c r="C12" s="52">
        <v>972.4</v>
      </c>
      <c r="D12" s="52">
        <v>11165.133333333333</v>
      </c>
      <c r="E12" s="52">
        <v>1544.3333333333333</v>
      </c>
      <c r="F12" s="52">
        <v>2362.4666666666667</v>
      </c>
      <c r="G12" s="52">
        <v>11683.2</v>
      </c>
      <c r="H12" s="52">
        <v>4786.4333333333334</v>
      </c>
      <c r="I12" s="52"/>
    </row>
    <row r="13" spans="1:10" x14ac:dyDescent="0.25">
      <c r="A13" s="50">
        <v>2019</v>
      </c>
      <c r="B13" s="50">
        <v>7</v>
      </c>
      <c r="C13" s="52">
        <v>1025.9677419354839</v>
      </c>
      <c r="D13" s="52">
        <v>11385.870967741936</v>
      </c>
      <c r="E13" s="52">
        <v>1712.4193548387098</v>
      </c>
      <c r="F13" s="52">
        <v>2393.2580645161293</v>
      </c>
      <c r="G13" s="52">
        <v>11867.967741935483</v>
      </c>
      <c r="H13" s="52">
        <v>4807.322580645161</v>
      </c>
      <c r="I13" s="52"/>
    </row>
    <row r="14" spans="1:10" x14ac:dyDescent="0.25">
      <c r="A14" s="50">
        <v>2019</v>
      </c>
      <c r="B14" s="50">
        <v>8</v>
      </c>
      <c r="C14" s="52">
        <v>955.64516129032256</v>
      </c>
      <c r="D14" s="52">
        <v>11430.806451612903</v>
      </c>
      <c r="E14" s="52">
        <v>1798.741935483871</v>
      </c>
      <c r="F14" s="52">
        <v>2076.1935483870966</v>
      </c>
      <c r="G14" s="52">
        <v>11906.064516129032</v>
      </c>
      <c r="H14" s="52">
        <v>4741.0645161290322</v>
      </c>
      <c r="I14" s="52"/>
    </row>
    <row r="15" spans="1:10" x14ac:dyDescent="0.25">
      <c r="A15" s="50">
        <v>2019</v>
      </c>
      <c r="B15" s="50">
        <v>9</v>
      </c>
      <c r="C15" s="52">
        <v>1007.2</v>
      </c>
      <c r="D15" s="52">
        <v>10998.8</v>
      </c>
      <c r="E15" s="52">
        <v>1588.6</v>
      </c>
      <c r="F15" s="52">
        <v>2136.2666666666669</v>
      </c>
      <c r="G15" s="52">
        <v>11631.266666666666</v>
      </c>
      <c r="H15" s="52">
        <v>5060.8666666666668</v>
      </c>
      <c r="I15" s="52"/>
    </row>
    <row r="16" spans="1:10" x14ac:dyDescent="0.25">
      <c r="A16" s="50">
        <v>2019</v>
      </c>
      <c r="B16" s="50">
        <v>10</v>
      </c>
      <c r="C16" s="52">
        <v>1054.7741935483871</v>
      </c>
      <c r="D16" s="52">
        <v>9949.1612903225814</v>
      </c>
      <c r="E16" s="52">
        <v>1107.483870967742</v>
      </c>
      <c r="F16" s="52">
        <v>1852.9354838709678</v>
      </c>
      <c r="G16" s="52">
        <v>10870.741935483871</v>
      </c>
      <c r="H16" s="52">
        <v>4721.1935483870966</v>
      </c>
      <c r="I16" s="52"/>
    </row>
    <row r="17" spans="1:15" x14ac:dyDescent="0.25">
      <c r="A17" s="50">
        <v>2019</v>
      </c>
      <c r="B17" s="50">
        <v>11</v>
      </c>
      <c r="C17" s="52">
        <v>1062.5</v>
      </c>
      <c r="D17" s="52">
        <v>7632.4</v>
      </c>
      <c r="E17" s="52">
        <v>560.76666666666665</v>
      </c>
      <c r="F17" s="52">
        <v>1595.5333333333333</v>
      </c>
      <c r="G17" s="52">
        <v>9720.4</v>
      </c>
      <c r="H17" s="52">
        <v>4342.9666666666662</v>
      </c>
      <c r="I17" s="52"/>
    </row>
    <row r="18" spans="1:15" x14ac:dyDescent="0.25">
      <c r="A18" s="50">
        <v>2019</v>
      </c>
      <c r="B18" s="50">
        <v>12</v>
      </c>
      <c r="C18" s="52">
        <v>991.06451612903231</v>
      </c>
      <c r="D18" s="52">
        <v>7738.3548387096771</v>
      </c>
      <c r="E18" s="52">
        <v>472.41935483870969</v>
      </c>
      <c r="F18" s="52">
        <v>1462.3225806451612</v>
      </c>
      <c r="G18" s="52">
        <v>9406.1935483870966</v>
      </c>
      <c r="H18" s="52">
        <v>3940.9354838709678</v>
      </c>
      <c r="I18" s="52"/>
      <c r="J18" s="41" t="s">
        <v>22</v>
      </c>
      <c r="K18" s="41" t="s">
        <v>19</v>
      </c>
      <c r="L18" s="41" t="s">
        <v>21</v>
      </c>
      <c r="M18" s="41" t="s">
        <v>20</v>
      </c>
      <c r="N18" s="41" t="s">
        <v>17</v>
      </c>
      <c r="O18" s="41" t="s">
        <v>18</v>
      </c>
    </row>
    <row r="19" spans="1:15" x14ac:dyDescent="0.25">
      <c r="A19" s="50">
        <v>2020</v>
      </c>
      <c r="B19" s="50">
        <v>1</v>
      </c>
      <c r="C19" s="52">
        <v>948.48387096774195</v>
      </c>
      <c r="D19" s="52">
        <v>7286.4516129032254</v>
      </c>
      <c r="E19" s="52">
        <v>487.12903225806451</v>
      </c>
      <c r="F19" s="52">
        <v>1465.1290322580646</v>
      </c>
      <c r="G19" s="52">
        <v>9360.0645161290322</v>
      </c>
      <c r="H19" s="52">
        <v>4024.3225806451615</v>
      </c>
      <c r="I19" s="55">
        <v>43831</v>
      </c>
      <c r="J19" s="54">
        <f>C19/C$7-1</f>
        <v>-3.524587386043998E-3</v>
      </c>
      <c r="K19" s="54">
        <f t="shared" ref="K19:O19" si="0">D19/D$7-1</f>
        <v>-5.5389440669106227E-2</v>
      </c>
      <c r="L19" s="54">
        <f t="shared" si="0"/>
        <v>0.12526080476900159</v>
      </c>
      <c r="M19" s="54">
        <f t="shared" si="0"/>
        <v>3.295428701387304E-2</v>
      </c>
      <c r="N19" s="54">
        <f t="shared" si="0"/>
        <v>4.2563129679932254E-2</v>
      </c>
      <c r="O19" s="54">
        <f t="shared" si="0"/>
        <v>6.8682759900891011E-3</v>
      </c>
    </row>
    <row r="20" spans="1:15" x14ac:dyDescent="0.25">
      <c r="A20" s="50">
        <v>2020</v>
      </c>
      <c r="B20" s="50">
        <v>2</v>
      </c>
      <c r="C20" s="52">
        <v>977.17241379310349</v>
      </c>
      <c r="D20" s="52">
        <v>7504.2758620689656</v>
      </c>
      <c r="E20" s="52">
        <v>514.10344827586209</v>
      </c>
      <c r="F20" s="52">
        <v>1572.0344827586207</v>
      </c>
      <c r="G20" s="52">
        <v>9287.8275862068967</v>
      </c>
      <c r="H20" s="52">
        <v>4070.0344827586205</v>
      </c>
      <c r="I20" s="55">
        <v>43862</v>
      </c>
      <c r="J20" s="54">
        <f>C20/C$8-1</f>
        <v>4.2513336834977267E-3</v>
      </c>
      <c r="K20" s="54">
        <f t="shared" ref="K20:O20" si="1">D20/D$8-1</f>
        <v>-5.5123599735895423E-2</v>
      </c>
      <c r="L20" s="54">
        <f t="shared" si="1"/>
        <v>0.14892621531839234</v>
      </c>
      <c r="M20" s="54">
        <f t="shared" si="1"/>
        <v>-2.2431751676963207E-2</v>
      </c>
      <c r="N20" s="54">
        <f t="shared" si="1"/>
        <v>-2.27380691676633E-2</v>
      </c>
      <c r="O20" s="54">
        <f t="shared" si="1"/>
        <v>-9.4571398513556559E-3</v>
      </c>
    </row>
    <row r="21" spans="1:15" x14ac:dyDescent="0.25">
      <c r="A21" s="50">
        <v>2020</v>
      </c>
      <c r="B21" s="50">
        <v>3</v>
      </c>
      <c r="C21" s="52">
        <v>1033.9032258064517</v>
      </c>
      <c r="D21" s="52">
        <v>4322.1612903225805</v>
      </c>
      <c r="E21" s="52">
        <v>398.51612903225805</v>
      </c>
      <c r="F21" s="52">
        <v>1107.3548387096773</v>
      </c>
      <c r="G21" s="52">
        <v>5465.677419354839</v>
      </c>
      <c r="H21" s="52">
        <v>2431.9032258064517</v>
      </c>
      <c r="I21" s="55">
        <v>43891</v>
      </c>
      <c r="J21" s="54">
        <f>C21/C$9-1</f>
        <v>4.5402655011579141E-2</v>
      </c>
      <c r="K21" s="54">
        <f t="shared" ref="K21:O21" si="2">D21/D$9-1</f>
        <v>-0.47570395529746912</v>
      </c>
      <c r="L21" s="54">
        <f t="shared" si="2"/>
        <v>-0.21417212645506012</v>
      </c>
      <c r="M21" s="54">
        <f t="shared" si="2"/>
        <v>-0.33609252311143778</v>
      </c>
      <c r="N21" s="54">
        <f t="shared" si="2"/>
        <v>-0.44362571255943462</v>
      </c>
      <c r="O21" s="54">
        <f t="shared" si="2"/>
        <v>-0.4246080810856192</v>
      </c>
    </row>
    <row r="22" spans="1:15" x14ac:dyDescent="0.25">
      <c r="A22" s="50">
        <v>2020</v>
      </c>
      <c r="B22" s="50">
        <v>4</v>
      </c>
      <c r="C22" s="52">
        <v>956.4</v>
      </c>
      <c r="D22" s="52">
        <v>206.73333333333332</v>
      </c>
      <c r="E22" s="52">
        <v>183.1</v>
      </c>
      <c r="F22" s="52">
        <v>462.9</v>
      </c>
      <c r="G22" s="52">
        <v>580.43333333333328</v>
      </c>
      <c r="H22" s="52">
        <v>452.46666666666664</v>
      </c>
      <c r="I22" s="55">
        <v>43922</v>
      </c>
      <c r="J22" s="54">
        <f>C22/C$10-1</f>
        <v>-9.9720506538766296E-3</v>
      </c>
      <c r="K22" s="54">
        <f t="shared" ref="K22:O22" si="3">D22/D$10-1</f>
        <v>-0.97905281716304482</v>
      </c>
      <c r="L22" s="54">
        <f t="shared" si="3"/>
        <v>-0.75914233096553541</v>
      </c>
      <c r="M22" s="54">
        <f t="shared" si="3"/>
        <v>-0.72692413576119874</v>
      </c>
      <c r="N22" s="54">
        <f t="shared" si="3"/>
        <v>-0.94448341165743144</v>
      </c>
      <c r="O22" s="54">
        <f t="shared" si="3"/>
        <v>-0.89936985692045368</v>
      </c>
    </row>
    <row r="23" spans="1:15" x14ac:dyDescent="0.25">
      <c r="A23" s="50">
        <v>2020</v>
      </c>
      <c r="B23" s="50">
        <v>5</v>
      </c>
      <c r="C23" s="52">
        <v>967.90322580645159</v>
      </c>
      <c r="D23" s="52">
        <v>222.61290322580646</v>
      </c>
      <c r="E23" s="52">
        <v>256.64516129032256</v>
      </c>
      <c r="F23" s="52">
        <v>718.80645161290317</v>
      </c>
      <c r="G23" s="52">
        <v>753.64516129032256</v>
      </c>
      <c r="H23" s="52">
        <v>503.38709677419354</v>
      </c>
      <c r="I23" s="55">
        <v>43952</v>
      </c>
      <c r="J23" s="54">
        <f>C23/C$11-1</f>
        <v>-1.3447754323666739E-2</v>
      </c>
      <c r="K23" s="54">
        <f t="shared" ref="K23:O23" si="4">D23/D$11-1</f>
        <v>-0.97857298102896884</v>
      </c>
      <c r="L23" s="54">
        <f t="shared" si="4"/>
        <v>-0.75973182737897504</v>
      </c>
      <c r="M23" s="54">
        <f t="shared" si="4"/>
        <v>-0.63481866303938117</v>
      </c>
      <c r="N23" s="54">
        <f t="shared" si="4"/>
        <v>-0.93011304319213151</v>
      </c>
      <c r="O23" s="54">
        <f t="shared" si="4"/>
        <v>-0.89113524901808949</v>
      </c>
    </row>
    <row r="24" spans="1:15" x14ac:dyDescent="0.25">
      <c r="A24" s="50">
        <v>2020</v>
      </c>
      <c r="B24" s="50">
        <v>6</v>
      </c>
      <c r="C24" s="52">
        <v>1064.5333333333333</v>
      </c>
      <c r="D24" s="52">
        <v>747.8</v>
      </c>
      <c r="E24" s="52">
        <v>261.16666666666669</v>
      </c>
      <c r="F24" s="52">
        <v>1351.0666666666666</v>
      </c>
      <c r="G24" s="52">
        <v>1468.8</v>
      </c>
      <c r="H24" s="52">
        <v>938.93333333333328</v>
      </c>
      <c r="I24" s="55">
        <v>43983</v>
      </c>
      <c r="J24" s="54">
        <f>C24/C$12-1</f>
        <v>9.4748388866035871E-2</v>
      </c>
      <c r="K24" s="54">
        <f t="shared" ref="K24:O24" si="5">D24/D$12-1</f>
        <v>-0.93302363906685692</v>
      </c>
      <c r="L24" s="54">
        <f t="shared" si="5"/>
        <v>-0.83088711418087624</v>
      </c>
      <c r="M24" s="54">
        <f t="shared" si="5"/>
        <v>-0.4281118604848041</v>
      </c>
      <c r="N24" s="54">
        <f t="shared" si="5"/>
        <v>-0.87428101889893184</v>
      </c>
      <c r="O24" s="54">
        <f t="shared" si="5"/>
        <v>-0.80383444875446575</v>
      </c>
    </row>
    <row r="25" spans="1:15" x14ac:dyDescent="0.25">
      <c r="A25" s="50">
        <v>2020</v>
      </c>
      <c r="B25" s="50">
        <v>7</v>
      </c>
      <c r="C25" s="52">
        <v>1108.8709677419354</v>
      </c>
      <c r="D25" s="52">
        <v>3731.9354838709678</v>
      </c>
      <c r="E25" s="52">
        <v>426.12903225806451</v>
      </c>
      <c r="F25" s="52">
        <v>2079.6774193548385</v>
      </c>
      <c r="G25" s="52">
        <v>3138</v>
      </c>
      <c r="H25" s="52">
        <v>1776.1290322580646</v>
      </c>
      <c r="I25" s="55">
        <v>44013</v>
      </c>
      <c r="J25" s="54">
        <f>C25/C$13-1</f>
        <v>8.0804904889168139E-2</v>
      </c>
      <c r="K25" s="54">
        <f t="shared" ref="K25:O25" si="6">D25/D$13-1</f>
        <v>-0.67223100503736943</v>
      </c>
      <c r="L25" s="54">
        <f t="shared" si="6"/>
        <v>-0.75115380992747482</v>
      </c>
      <c r="M25" s="54">
        <f t="shared" si="6"/>
        <v>-0.13102667439446847</v>
      </c>
      <c r="N25" s="54">
        <f t="shared" si="6"/>
        <v>-0.73559078788933063</v>
      </c>
      <c r="O25" s="54">
        <f t="shared" si="6"/>
        <v>-0.63053674837445561</v>
      </c>
    </row>
    <row r="26" spans="1:15" x14ac:dyDescent="0.25">
      <c r="A26" s="50">
        <v>2020</v>
      </c>
      <c r="B26" s="50">
        <v>8</v>
      </c>
      <c r="C26" s="52">
        <v>1034.8387096774193</v>
      </c>
      <c r="D26" s="52">
        <v>5501.5161290322585</v>
      </c>
      <c r="E26" s="52">
        <v>585.41935483870964</v>
      </c>
      <c r="F26" s="52">
        <v>2094.1612903225805</v>
      </c>
      <c r="G26" s="52">
        <v>3989.5483870967741</v>
      </c>
      <c r="H26" s="52">
        <v>2190.1612903225805</v>
      </c>
      <c r="I26" s="55">
        <v>44044</v>
      </c>
      <c r="J26" s="54">
        <f>C26/C$14-1</f>
        <v>8.286919831223627E-2</v>
      </c>
      <c r="K26" s="54">
        <f t="shared" ref="K26:O26" si="7">D26/D$14-1</f>
        <v>-0.51871146166979432</v>
      </c>
      <c r="L26" s="54">
        <f t="shared" si="7"/>
        <v>-0.67453955273398969</v>
      </c>
      <c r="M26" s="54">
        <f t="shared" si="7"/>
        <v>8.6541748236537153E-3</v>
      </c>
      <c r="N26" s="54">
        <f t="shared" si="7"/>
        <v>-0.66491460031212068</v>
      </c>
      <c r="O26" s="54">
        <f t="shared" si="7"/>
        <v>-0.53804440271342358</v>
      </c>
    </row>
    <row r="27" spans="1:15" x14ac:dyDescent="0.25">
      <c r="A27" s="50">
        <v>2020</v>
      </c>
      <c r="B27" s="50">
        <v>9</v>
      </c>
      <c r="C27" s="52">
        <v>1107.0666666666666</v>
      </c>
      <c r="D27" s="52">
        <v>4409.5666666666666</v>
      </c>
      <c r="E27" s="52">
        <v>631.93333333333328</v>
      </c>
      <c r="F27" s="52">
        <v>1848.3333333333333</v>
      </c>
      <c r="G27" s="52">
        <v>3700.3</v>
      </c>
      <c r="H27" s="52">
        <v>2414.0666666666666</v>
      </c>
      <c r="I27" s="55">
        <v>44075</v>
      </c>
      <c r="J27" s="54">
        <f>C27/C$15-1</f>
        <v>9.9152766746094745E-2</v>
      </c>
      <c r="K27" s="54">
        <f t="shared" ref="K27:O27" si="8">D27/D$15-1</f>
        <v>-0.59908656701943241</v>
      </c>
      <c r="L27" s="54">
        <f t="shared" si="8"/>
        <v>-0.60220739435142057</v>
      </c>
      <c r="M27" s="54">
        <f t="shared" si="8"/>
        <v>-0.13478342279365885</v>
      </c>
      <c r="N27" s="54">
        <f t="shared" si="8"/>
        <v>-0.68186611948254416</v>
      </c>
      <c r="O27" s="54">
        <f t="shared" si="8"/>
        <v>-0.52299342668581139</v>
      </c>
    </row>
    <row r="28" spans="1:15" x14ac:dyDescent="0.25">
      <c r="A28" s="50">
        <v>2020</v>
      </c>
      <c r="B28" s="50">
        <v>10</v>
      </c>
      <c r="C28" s="52">
        <v>1119.8709677419354</v>
      </c>
      <c r="D28" s="52">
        <v>3223</v>
      </c>
      <c r="E28" s="52">
        <v>539.45161290322585</v>
      </c>
      <c r="F28" s="52">
        <v>1556.7096774193549</v>
      </c>
      <c r="G28" s="52">
        <v>3508.1290322580644</v>
      </c>
      <c r="H28" s="52">
        <v>2229.1290322580644</v>
      </c>
      <c r="I28" s="55">
        <v>44105</v>
      </c>
      <c r="J28" s="54">
        <f>C28/C$16-1</f>
        <v>6.1716312924337879E-2</v>
      </c>
      <c r="K28" s="54">
        <f t="shared" ref="K28:O28" si="9">D28/D$16-1</f>
        <v>-0.67605309573833428</v>
      </c>
      <c r="L28" s="54">
        <f t="shared" si="9"/>
        <v>-0.51290341372480475</v>
      </c>
      <c r="M28" s="54">
        <f t="shared" si="9"/>
        <v>-0.1598683866924322</v>
      </c>
      <c r="N28" s="54">
        <f t="shared" si="9"/>
        <v>-0.67728706530996197</v>
      </c>
      <c r="O28" s="54">
        <f t="shared" si="9"/>
        <v>-0.52784629365182401</v>
      </c>
    </row>
    <row r="29" spans="1:15" x14ac:dyDescent="0.25">
      <c r="A29" s="50">
        <v>2020</v>
      </c>
      <c r="B29" s="50">
        <v>11</v>
      </c>
      <c r="C29" s="52">
        <v>1173.3</v>
      </c>
      <c r="D29" s="52">
        <v>1676.6333333333334</v>
      </c>
      <c r="E29" s="52">
        <v>382.3</v>
      </c>
      <c r="F29" s="52">
        <v>1173.3666666666666</v>
      </c>
      <c r="G29" s="52">
        <v>2578.3666666666668</v>
      </c>
      <c r="H29" s="52">
        <v>1773.2</v>
      </c>
      <c r="I29" s="55">
        <v>44136</v>
      </c>
      <c r="J29" s="54">
        <f>C29/C$17-1</f>
        <v>0.10428235294117649</v>
      </c>
      <c r="K29" s="54">
        <f t="shared" ref="K29:O29" si="10">D29/D$17-1</f>
        <v>-0.7803268521915343</v>
      </c>
      <c r="L29" s="54">
        <f t="shared" si="10"/>
        <v>-0.31825477025500803</v>
      </c>
      <c r="M29" s="54">
        <f t="shared" si="10"/>
        <v>-0.26459282162704223</v>
      </c>
      <c r="N29" s="54">
        <f t="shared" si="10"/>
        <v>-0.73474685541061402</v>
      </c>
      <c r="O29" s="54">
        <f t="shared" si="10"/>
        <v>-0.59170766526721352</v>
      </c>
    </row>
    <row r="30" spans="1:15" x14ac:dyDescent="0.25">
      <c r="A30" s="50">
        <v>2020</v>
      </c>
      <c r="B30" s="50">
        <v>12</v>
      </c>
      <c r="C30" s="52">
        <v>1162.6451612903227</v>
      </c>
      <c r="D30" s="52">
        <v>1846.258064516129</v>
      </c>
      <c r="E30" s="52">
        <v>380.35483870967744</v>
      </c>
      <c r="F30" s="52">
        <v>1231.7741935483871</v>
      </c>
      <c r="G30" s="52">
        <v>2777.9677419354839</v>
      </c>
      <c r="H30" s="52">
        <v>1641.8709677419354</v>
      </c>
      <c r="I30" s="55">
        <v>44166</v>
      </c>
      <c r="J30" s="54">
        <f>C30/C$18-1</f>
        <v>0.17312762425544381</v>
      </c>
      <c r="K30" s="54">
        <f t="shared" ref="K30:O30" si="11">D30/D$18-1</f>
        <v>-0.76141465427760335</v>
      </c>
      <c r="L30" s="54">
        <f t="shared" si="11"/>
        <v>-0.19487879822465004</v>
      </c>
      <c r="M30" s="54">
        <f t="shared" si="11"/>
        <v>-0.15765904879555281</v>
      </c>
      <c r="N30" s="54">
        <f t="shared" si="11"/>
        <v>-0.70466610880956959</v>
      </c>
      <c r="O30" s="54">
        <f t="shared" si="11"/>
        <v>-0.58338039928296048</v>
      </c>
    </row>
    <row r="31" spans="1:15" x14ac:dyDescent="0.25">
      <c r="A31" s="50">
        <v>2021</v>
      </c>
      <c r="B31" s="50">
        <v>1</v>
      </c>
      <c r="C31" s="52">
        <v>1033.6451612903227</v>
      </c>
      <c r="D31" s="52">
        <v>1415.0967741935483</v>
      </c>
      <c r="E31" s="52">
        <v>335.48387096774195</v>
      </c>
      <c r="F31" s="52">
        <v>1020.0967741935484</v>
      </c>
      <c r="G31" s="52">
        <v>2647.6451612903224</v>
      </c>
      <c r="H31" s="52">
        <v>1551.8064516129032</v>
      </c>
      <c r="I31" s="55">
        <v>44197</v>
      </c>
      <c r="J31" s="54">
        <f>C31/C$7-1</f>
        <v>8.5945707798149584E-2</v>
      </c>
      <c r="K31" s="54">
        <f t="shared" ref="K31" si="12">D31/D$7-1</f>
        <v>-0.81654783063251446</v>
      </c>
      <c r="L31" s="54">
        <f t="shared" ref="L31" si="13">E31/E$7-1</f>
        <v>-0.22503725782414297</v>
      </c>
      <c r="M31" s="54">
        <f t="shared" ref="M31" si="14">F31/F$7-1</f>
        <v>-0.28080509438253354</v>
      </c>
      <c r="N31" s="54">
        <f t="shared" ref="N31" si="15">G31/G$7-1</f>
        <v>-0.70509420945975076</v>
      </c>
      <c r="O31" s="54">
        <f t="shared" ref="O31" si="16">H31/H$7-1</f>
        <v>-0.61174467123475629</v>
      </c>
    </row>
    <row r="32" spans="1:15" x14ac:dyDescent="0.25">
      <c r="A32" s="50">
        <v>2021</v>
      </c>
      <c r="B32" s="50">
        <v>2</v>
      </c>
      <c r="C32" s="52">
        <v>1130.1428571428571</v>
      </c>
      <c r="D32" s="52">
        <v>1028.1071428571429</v>
      </c>
      <c r="E32" s="52">
        <v>384.92857142857144</v>
      </c>
      <c r="F32" s="52">
        <v>1139.6071428571429</v>
      </c>
      <c r="G32" s="52">
        <v>2336.5</v>
      </c>
      <c r="H32" s="52">
        <v>1410.3571428571429</v>
      </c>
      <c r="I32" s="55">
        <v>44228</v>
      </c>
      <c r="J32" s="54">
        <f>C32/C$8-1</f>
        <v>0.16146081849880711</v>
      </c>
      <c r="K32" s="54">
        <f t="shared" ref="K32" si="17">D32/D$8-1</f>
        <v>-0.87054924497926955</v>
      </c>
      <c r="L32" s="54">
        <f t="shared" ref="L32" si="18">E32/E$8-1</f>
        <v>-0.13975576662143829</v>
      </c>
      <c r="M32" s="54">
        <f t="shared" ref="M32" si="19">F32/F$8-1</f>
        <v>-0.2913363093255158</v>
      </c>
      <c r="N32" s="54">
        <f t="shared" ref="N32" si="20">G32/G$8-1</f>
        <v>-0.75415429709518622</v>
      </c>
      <c r="O32" s="54">
        <f t="shared" ref="O32" si="21">H32/H$8-1</f>
        <v>-0.6567549478917678</v>
      </c>
    </row>
    <row r="33" spans="1:15" x14ac:dyDescent="0.25">
      <c r="A33" s="50">
        <v>2021</v>
      </c>
      <c r="B33" s="50">
        <v>3</v>
      </c>
      <c r="C33" s="52">
        <v>1174.0967741935483</v>
      </c>
      <c r="D33" s="52">
        <v>1160.3225806451612</v>
      </c>
      <c r="E33" s="52">
        <v>452.22580645161293</v>
      </c>
      <c r="F33" s="52">
        <v>1327.7096774193549</v>
      </c>
      <c r="G33" s="52">
        <v>2576.483870967742</v>
      </c>
      <c r="H33" s="52">
        <v>1554.9032258064517</v>
      </c>
      <c r="I33" s="55">
        <v>44256</v>
      </c>
      <c r="J33" s="54">
        <f>C33/C$9-1</f>
        <v>0.18715548452330455</v>
      </c>
      <c r="K33" s="54">
        <f t="shared" ref="K33" si="22">D33/D$9-1</f>
        <v>-0.85924807087292021</v>
      </c>
      <c r="L33" s="54">
        <f t="shared" ref="L33" si="23">E33/E$9-1</f>
        <v>-0.10826283315310725</v>
      </c>
      <c r="M33" s="54">
        <f t="shared" ref="M33" si="24">F33/F$9-1</f>
        <v>-0.20398019572196646</v>
      </c>
      <c r="N33" s="54">
        <f t="shared" ref="N33" si="25">G33/G$9-1</f>
        <v>-0.73772887277694599</v>
      </c>
      <c r="O33" s="54">
        <f t="shared" ref="O33" si="26">H33/H$9-1</f>
        <v>-0.63210758498572761</v>
      </c>
    </row>
    <row r="34" spans="1:15" x14ac:dyDescent="0.25">
      <c r="A34" s="50">
        <v>2021</v>
      </c>
      <c r="B34" s="50">
        <v>4</v>
      </c>
      <c r="C34" s="52">
        <v>1130.8666666666666</v>
      </c>
      <c r="D34" s="52">
        <v>1516.8666666666666</v>
      </c>
      <c r="E34" s="52">
        <v>482.26666666666665</v>
      </c>
      <c r="F34" s="52">
        <v>1377.8333333333333</v>
      </c>
      <c r="G34" s="52">
        <v>2966.2666666666669</v>
      </c>
      <c r="H34" s="52">
        <v>1775.8333333333333</v>
      </c>
      <c r="I34" s="55">
        <v>44287</v>
      </c>
      <c r="J34" s="54">
        <f>C34/C$10-1</f>
        <v>0.17062903281460251</v>
      </c>
      <c r="K34" s="54">
        <f t="shared" ref="K34" si="27">D34/D$10-1</f>
        <v>-0.84630401448267012</v>
      </c>
      <c r="L34" s="54">
        <f t="shared" ref="L34" si="28">E34/E$10-1</f>
        <v>-0.36560554240112253</v>
      </c>
      <c r="M34" s="54">
        <f t="shared" ref="M34" si="29">F34/F$10-1</f>
        <v>-0.18718291579816737</v>
      </c>
      <c r="N34" s="54">
        <f t="shared" ref="N34" si="30">G34/G$10-1</f>
        <v>-0.71628609869474003</v>
      </c>
      <c r="O34" s="54">
        <f t="shared" ref="O34" si="31">H34/H$10-1</f>
        <v>-0.60504855808436497</v>
      </c>
    </row>
    <row r="35" spans="1:15" x14ac:dyDescent="0.25">
      <c r="A35" s="50">
        <v>2021</v>
      </c>
      <c r="B35" s="50">
        <v>5</v>
      </c>
      <c r="C35" s="52">
        <v>1099</v>
      </c>
      <c r="D35" s="52">
        <v>1945.258064516129</v>
      </c>
      <c r="E35" s="52">
        <v>571.38709677419354</v>
      </c>
      <c r="F35" s="52">
        <v>1777.9354838709678</v>
      </c>
      <c r="G35" s="52">
        <v>3148.0967741935483</v>
      </c>
      <c r="H35" s="52">
        <v>1932.741935483871</v>
      </c>
      <c r="I35" s="55">
        <v>44317</v>
      </c>
      <c r="J35" s="54">
        <f>C35/C$11-1</f>
        <v>0.12017491944499237</v>
      </c>
      <c r="K35" s="54">
        <f t="shared" ref="K35" si="32">D35/D$11-1</f>
        <v>-0.81276430589623372</v>
      </c>
      <c r="L35" s="54">
        <f t="shared" ref="L35" si="33">E35/E$11-1</f>
        <v>-0.46507414006583525</v>
      </c>
      <c r="M35" s="54">
        <f t="shared" ref="M35" si="34">F35/F$11-1</f>
        <v>-9.6740359560136935E-2</v>
      </c>
      <c r="N35" s="54">
        <f t="shared" ref="N35" si="35">G35/G$11-1</f>
        <v>-0.70807096683488036</v>
      </c>
      <c r="O35" s="54">
        <f t="shared" ref="O35" si="36">H35/H$11-1</f>
        <v>-0.5820165616737476</v>
      </c>
    </row>
    <row r="36" spans="1:15" x14ac:dyDescent="0.25">
      <c r="A36" s="50">
        <v>2021</v>
      </c>
      <c r="B36" s="50">
        <v>6</v>
      </c>
      <c r="C36" s="52">
        <v>1156.0999999999999</v>
      </c>
      <c r="D36" s="52">
        <v>4135.2</v>
      </c>
      <c r="E36" s="52">
        <v>847</v>
      </c>
      <c r="F36" s="52">
        <v>2340.2333333333331</v>
      </c>
      <c r="G36" s="52">
        <v>4418.2333333333336</v>
      </c>
      <c r="H36" s="52">
        <v>2371.5333333333333</v>
      </c>
      <c r="I36" s="55">
        <v>44348</v>
      </c>
      <c r="J36" s="54">
        <f>C36/C$12-1</f>
        <v>0.18891402714932126</v>
      </c>
      <c r="K36" s="54">
        <f t="shared" ref="K36" si="37">D36/D$12-1</f>
        <v>-0.62963272568770634</v>
      </c>
      <c r="L36" s="54">
        <f t="shared" ref="L36" si="38">E36/E$12-1</f>
        <v>-0.45154327649471182</v>
      </c>
      <c r="M36" s="54">
        <f t="shared" ref="M36" si="39">F36/F$12-1</f>
        <v>-9.411067528289796E-3</v>
      </c>
      <c r="N36" s="54">
        <f t="shared" ref="N36" si="40">G36/G$12-1</f>
        <v>-0.62183020633616359</v>
      </c>
      <c r="O36" s="54">
        <f t="shared" ref="O36" si="41">H36/H$12-1</f>
        <v>-0.50453016511946958</v>
      </c>
    </row>
    <row r="37" spans="1:15" x14ac:dyDescent="0.25">
      <c r="A37" s="50">
        <v>2021</v>
      </c>
      <c r="B37" s="50">
        <v>7</v>
      </c>
      <c r="C37" s="52">
        <v>1122.1612903225807</v>
      </c>
      <c r="D37" s="52">
        <v>6768.7096774193551</v>
      </c>
      <c r="E37" s="52">
        <v>1270.3870967741937</v>
      </c>
      <c r="F37" s="52">
        <v>2699.8709677419356</v>
      </c>
      <c r="G37" s="52">
        <v>6286.2580645161288</v>
      </c>
      <c r="H37" s="52">
        <v>2889.9032258064517</v>
      </c>
      <c r="I37" s="55">
        <v>44378</v>
      </c>
      <c r="J37" s="54">
        <f>C37/C$13-1</f>
        <v>9.3758842949221766E-2</v>
      </c>
      <c r="K37" s="54">
        <f t="shared" ref="K37" si="42">D37/D$13-1</f>
        <v>-0.4055167411789371</v>
      </c>
      <c r="L37" s="54">
        <f t="shared" ref="L37" si="43">E37/E$13-1</f>
        <v>-0.25813318263162854</v>
      </c>
      <c r="M37" s="54">
        <f t="shared" ref="M37" si="44">F37/F$13-1</f>
        <v>0.12811527004623202</v>
      </c>
      <c r="N37" s="54">
        <f t="shared" ref="N37" si="45">G37/G$13-1</f>
        <v>-0.47031722690788702</v>
      </c>
      <c r="O37" s="54">
        <f t="shared" ref="O37" si="46">H37/H$13-1</f>
        <v>-0.3988538989579069</v>
      </c>
    </row>
    <row r="38" spans="1:15" x14ac:dyDescent="0.25">
      <c r="A38" s="50">
        <v>2021</v>
      </c>
      <c r="B38" s="50">
        <v>8</v>
      </c>
      <c r="C38" s="52">
        <v>1107.3870967741937</v>
      </c>
      <c r="D38" s="52">
        <v>7837.9032258064517</v>
      </c>
      <c r="E38" s="52">
        <v>1325.7741935483871</v>
      </c>
      <c r="F38" s="52">
        <v>2618.4193548387098</v>
      </c>
      <c r="G38" s="52">
        <v>6810.7741935483873</v>
      </c>
      <c r="H38" s="52">
        <v>2981.7741935483873</v>
      </c>
      <c r="I38" s="55">
        <v>44409</v>
      </c>
      <c r="J38" s="54">
        <f>C38/C$14-1</f>
        <v>0.1587848101265823</v>
      </c>
      <c r="K38" s="54">
        <f t="shared" ref="K38" si="47">D38/D$14-1</f>
        <v>-0.31431756289596591</v>
      </c>
      <c r="L38" s="54">
        <f t="shared" ref="L38" si="48">E38/E$14-1</f>
        <v>-0.26294363443984148</v>
      </c>
      <c r="M38" s="54">
        <f t="shared" ref="M38" si="49">F38/F$14-1</f>
        <v>0.26116341940896826</v>
      </c>
      <c r="N38" s="54">
        <f t="shared" ref="N38" si="50">G38/G$14-1</f>
        <v>-0.42795756025663256</v>
      </c>
      <c r="O38" s="54">
        <f t="shared" ref="O38" si="51">H38/H$14-1</f>
        <v>-0.37107495934627444</v>
      </c>
    </row>
    <row r="39" spans="1:15" x14ac:dyDescent="0.25">
      <c r="A39" s="50">
        <v>2021</v>
      </c>
      <c r="B39" s="50">
        <v>9</v>
      </c>
      <c r="C39" s="52">
        <v>1164.8333333333333</v>
      </c>
      <c r="D39" s="52">
        <v>7481.2</v>
      </c>
      <c r="E39" s="52">
        <v>1232.6333333333334</v>
      </c>
      <c r="F39" s="52">
        <v>2703.6666666666665</v>
      </c>
      <c r="G39" s="52">
        <v>6550.4</v>
      </c>
      <c r="H39" s="52">
        <v>3062.3333333333335</v>
      </c>
      <c r="I39" s="55">
        <v>44440</v>
      </c>
      <c r="J39" s="54">
        <f>C39/C$15-1</f>
        <v>0.15650648662959998</v>
      </c>
      <c r="K39" s="54">
        <f t="shared" ref="K39" si="52">D39/D$15-1</f>
        <v>-0.3198167072771575</v>
      </c>
      <c r="L39" s="54">
        <f t="shared" ref="L39" si="53">E39/E$15-1</f>
        <v>-0.22407570607243266</v>
      </c>
      <c r="M39" s="54">
        <f t="shared" ref="M39" si="54">F39/F$15-1</f>
        <v>0.26560354512545237</v>
      </c>
      <c r="N39" s="54">
        <f t="shared" ref="N39" si="55">G39/G$15-1</f>
        <v>-0.43682831907100972</v>
      </c>
      <c r="O39" s="54">
        <f t="shared" ref="O39" si="56">H39/H$15-1</f>
        <v>-0.39489942434102199</v>
      </c>
    </row>
    <row r="40" spans="1:15" x14ac:dyDescent="0.25">
      <c r="A40" s="50">
        <v>2021</v>
      </c>
      <c r="B40" s="50">
        <v>10</v>
      </c>
      <c r="C40" s="52">
        <v>1131.0645161290322</v>
      </c>
      <c r="D40" s="52">
        <v>7242.9354838709678</v>
      </c>
      <c r="E40" s="52">
        <v>1139.4193548387098</v>
      </c>
      <c r="F40" s="52">
        <v>2360.8387096774195</v>
      </c>
      <c r="G40" s="52">
        <v>6390.8387096774195</v>
      </c>
      <c r="H40" s="52">
        <v>2944.7419354838707</v>
      </c>
      <c r="I40" s="55">
        <v>44470</v>
      </c>
      <c r="J40" s="54">
        <f>C40/C$16-1</f>
        <v>7.2328582787938078E-2</v>
      </c>
      <c r="K40" s="54">
        <f t="shared" ref="K40" si="57">D40/D$16-1</f>
        <v>-0.27200542110860382</v>
      </c>
      <c r="L40" s="54">
        <f t="shared" ref="L40" si="58">E40/E$16-1</f>
        <v>2.8836071303740107E-2</v>
      </c>
      <c r="M40" s="54">
        <f t="shared" ref="M40" si="59">F40/F$16-1</f>
        <v>0.27410734492783906</v>
      </c>
      <c r="N40" s="54">
        <f t="shared" ref="N40" si="60">G40/G$16-1</f>
        <v>-0.41210648292397767</v>
      </c>
      <c r="O40" s="54">
        <f t="shared" ref="O40" si="61">H40/H$16-1</f>
        <v>-0.37627171915248336</v>
      </c>
    </row>
    <row r="41" spans="1:15" x14ac:dyDescent="0.25">
      <c r="A41" s="50">
        <v>2021</v>
      </c>
      <c r="B41" s="50">
        <v>11</v>
      </c>
      <c r="C41" s="52">
        <v>1210.0999999999999</v>
      </c>
      <c r="D41" s="52">
        <v>5846.8666666666668</v>
      </c>
      <c r="E41" s="52">
        <v>688.7</v>
      </c>
      <c r="F41" s="52">
        <v>1970.9</v>
      </c>
      <c r="G41" s="52">
        <v>6108.9666666666662</v>
      </c>
      <c r="H41" s="52">
        <v>2939.2666666666669</v>
      </c>
      <c r="I41" s="55">
        <v>44501</v>
      </c>
      <c r="J41" s="54">
        <f>C41/C$17-1</f>
        <v>0.13891764705882337</v>
      </c>
      <c r="K41" s="54">
        <f t="shared" ref="K41" si="62">D41/D$17-1</f>
        <v>-0.23394126792795622</v>
      </c>
      <c r="L41" s="54">
        <f t="shared" ref="L41" si="63">E41/E$17-1</f>
        <v>0.22814004636509555</v>
      </c>
      <c r="M41" s="54">
        <f t="shared" ref="M41" si="64">F41/F$17-1</f>
        <v>0.23526093678184945</v>
      </c>
      <c r="N41" s="54">
        <f t="shared" ref="N41" si="65">G41/G$17-1</f>
        <v>-0.37153134987586245</v>
      </c>
      <c r="O41" s="54">
        <f t="shared" ref="O41" si="66">H41/H$17-1</f>
        <v>-0.3232122435508753</v>
      </c>
    </row>
    <row r="42" spans="1:15" x14ac:dyDescent="0.25">
      <c r="A42" s="50">
        <v>2021</v>
      </c>
      <c r="B42" s="50">
        <v>12</v>
      </c>
      <c r="C42" s="52">
        <v>1202.8064516129032</v>
      </c>
      <c r="D42" s="52">
        <v>6015.9677419354839</v>
      </c>
      <c r="E42" s="52">
        <v>638.12903225806451</v>
      </c>
      <c r="F42" s="52">
        <v>1667.741935483871</v>
      </c>
      <c r="G42" s="52">
        <v>6181.6451612903229</v>
      </c>
      <c r="H42" s="52">
        <v>2740.2258064516127</v>
      </c>
      <c r="I42" s="55">
        <v>44531</v>
      </c>
      <c r="J42" s="54">
        <f>C42/C$18-1</f>
        <v>0.21365101064349168</v>
      </c>
      <c r="K42" s="54">
        <f t="shared" ref="K42" si="67">D42/D$18-1</f>
        <v>-0.22257794229831296</v>
      </c>
      <c r="L42" s="54">
        <f t="shared" ref="L42" si="68">E42/E$18-1</f>
        <v>0.35076818026630252</v>
      </c>
      <c r="M42" s="54">
        <f t="shared" ref="M42" si="69">F42/F$18-1</f>
        <v>0.14047471984470139</v>
      </c>
      <c r="N42" s="54">
        <f t="shared" ref="N42" si="70">G42/G$18-1</f>
        <v>-0.34281118823561685</v>
      </c>
      <c r="O42" s="54">
        <f t="shared" ref="O42" si="71">H42/H$18-1</f>
        <v>-0.30467630904730336</v>
      </c>
    </row>
    <row r="43" spans="1:15" x14ac:dyDescent="0.25">
      <c r="A43" s="50">
        <v>2022</v>
      </c>
      <c r="B43" s="50">
        <v>1</v>
      </c>
      <c r="C43" s="52">
        <v>1064.0967741935483</v>
      </c>
      <c r="D43" s="52">
        <v>4584.0967741935483</v>
      </c>
      <c r="E43" s="52">
        <v>586.90322580645159</v>
      </c>
      <c r="F43" s="52">
        <v>1564.516129032258</v>
      </c>
      <c r="G43" s="52">
        <v>5582.0967741935483</v>
      </c>
      <c r="H43" s="52">
        <v>2430.1612903225805</v>
      </c>
      <c r="I43" s="55">
        <v>44562</v>
      </c>
      <c r="J43" s="54">
        <f>C43/C$7-1</f>
        <v>0.11793811637916418</v>
      </c>
      <c r="K43" s="54">
        <f t="shared" ref="K43" si="72">D43/D$7-1</f>
        <v>-0.40572085729221119</v>
      </c>
      <c r="L43" s="54">
        <f t="shared" ref="L43" si="73">E43/E$7-1</f>
        <v>0.3557377049180328</v>
      </c>
      <c r="M43" s="54">
        <f t="shared" ref="M43" si="74">F43/F$7-1</f>
        <v>0.10302478962929262</v>
      </c>
      <c r="N43" s="54">
        <f t="shared" ref="N43" si="75">G43/G$7-1</f>
        <v>-0.37824271691171185</v>
      </c>
      <c r="O43" s="54">
        <f t="shared" ref="O43" si="76">H43/H$7-1</f>
        <v>-0.3919840520407093</v>
      </c>
    </row>
    <row r="44" spans="1:15" x14ac:dyDescent="0.25">
      <c r="A44" s="50">
        <v>2022</v>
      </c>
      <c r="B44" s="50">
        <v>2</v>
      </c>
      <c r="C44" s="52">
        <v>1116.4642857142858</v>
      </c>
      <c r="D44" s="52">
        <v>5318.5357142857147</v>
      </c>
      <c r="E44" s="52">
        <v>533.78571428571433</v>
      </c>
      <c r="F44" s="52">
        <v>1846.6785714285713</v>
      </c>
      <c r="G44" s="52">
        <v>5501.0714285714284</v>
      </c>
      <c r="H44" s="52">
        <v>2511.3214285714284</v>
      </c>
      <c r="I44" s="55">
        <v>44593</v>
      </c>
      <c r="J44" s="54">
        <f>C44/C$8-1</f>
        <v>0.14740319324646722</v>
      </c>
      <c r="K44" s="54">
        <f t="shared" ref="K44" si="77">D44/D$8-1</f>
        <v>-0.33033393591092641</v>
      </c>
      <c r="L44" s="54">
        <f t="shared" ref="L44" si="78">E44/E$8-1</f>
        <v>0.19291244313193401</v>
      </c>
      <c r="M44" s="54">
        <f t="shared" ref="M44" si="79">F44/F$8-1</f>
        <v>0.14835543118573291</v>
      </c>
      <c r="N44" s="54">
        <f t="shared" ref="N44" si="80">G44/G$8-1</f>
        <v>-0.42117921160422378</v>
      </c>
      <c r="O44" s="54">
        <f t="shared" ref="O44" si="81">H44/H$8-1</f>
        <v>-0.38880824692087723</v>
      </c>
    </row>
    <row r="45" spans="1:15" x14ac:dyDescent="0.25">
      <c r="A45" s="50">
        <v>2022</v>
      </c>
      <c r="B45" s="50">
        <v>3</v>
      </c>
      <c r="C45" s="52">
        <v>1133.5483870967741</v>
      </c>
      <c r="D45" s="52">
        <v>6313.1290322580644</v>
      </c>
      <c r="E45" s="52">
        <v>530.77419354838707</v>
      </c>
      <c r="F45" s="52">
        <v>1901.8387096774193</v>
      </c>
      <c r="G45" s="52">
        <v>6179.0322580645161</v>
      </c>
      <c r="H45" s="52">
        <v>2786</v>
      </c>
      <c r="I45" s="55">
        <v>44621</v>
      </c>
      <c r="J45" s="54">
        <f>C45/C$9-1</f>
        <v>0.14615610424345205</v>
      </c>
      <c r="K45" s="54">
        <f t="shared" ref="K45" si="82">D45/D$9-1</f>
        <v>-0.23419133184116203</v>
      </c>
      <c r="L45" s="54">
        <f t="shared" ref="L45" si="83">E45/E$9-1</f>
        <v>4.6625532726925822E-2</v>
      </c>
      <c r="M45" s="54">
        <f t="shared" ref="M45" si="84">F45/F$9-1</f>
        <v>0.14023517580164779</v>
      </c>
      <c r="N45" s="54">
        <f t="shared" ref="N45" si="85">G45/G$9-1</f>
        <v>-0.37101032390259281</v>
      </c>
      <c r="O45" s="54">
        <f t="shared" ref="O45" si="86">H45/H$9-1</f>
        <v>-0.34082825784982684</v>
      </c>
    </row>
    <row r="46" spans="1:15" x14ac:dyDescent="0.25">
      <c r="A46" s="50">
        <v>2022</v>
      </c>
      <c r="B46" s="50">
        <v>4</v>
      </c>
      <c r="C46" s="52">
        <v>1012.7333333333333</v>
      </c>
      <c r="D46" s="52">
        <v>8477.9</v>
      </c>
      <c r="E46" s="52">
        <v>626.0333333333333</v>
      </c>
      <c r="F46" s="52">
        <v>1952.8</v>
      </c>
      <c r="G46" s="52">
        <v>7556.4333333333334</v>
      </c>
      <c r="H46" s="52">
        <v>3232.0333333333333</v>
      </c>
      <c r="I46" s="55">
        <v>44652</v>
      </c>
      <c r="J46" s="54">
        <f>C46/C$10-1</f>
        <v>4.8342017183672148E-2</v>
      </c>
      <c r="K46" s="54">
        <f t="shared" ref="K46" si="87">D46/D$10-1</f>
        <v>-0.14097974182478945</v>
      </c>
      <c r="L46" s="54">
        <f t="shared" ref="L46" si="88">E46/E$10-1</f>
        <v>-0.17648864333947212</v>
      </c>
      <c r="M46" s="54">
        <f t="shared" ref="M46" si="89">F46/F$10-1</f>
        <v>0.15200377551421718</v>
      </c>
      <c r="N46" s="54">
        <f t="shared" ref="N46" si="90">G46/G$10-1</f>
        <v>-0.27725136615506252</v>
      </c>
      <c r="O46" s="54">
        <f t="shared" ref="O46" si="91">H46/H$10-1</f>
        <v>-0.28118466898954697</v>
      </c>
    </row>
    <row r="47" spans="1:15" x14ac:dyDescent="0.25">
      <c r="A47" s="50">
        <v>2022</v>
      </c>
      <c r="B47" s="50">
        <v>5</v>
      </c>
      <c r="C47" s="52">
        <v>1014.7741935483871</v>
      </c>
      <c r="D47" s="52">
        <v>9302.967741935483</v>
      </c>
      <c r="E47" s="52">
        <v>810.87096774193549</v>
      </c>
      <c r="F47" s="52">
        <v>2395.4516129032259</v>
      </c>
      <c r="G47" s="52">
        <v>8282.0967741935492</v>
      </c>
      <c r="H47" s="52">
        <v>3552.9354838709678</v>
      </c>
      <c r="I47" s="55">
        <v>44682</v>
      </c>
      <c r="J47" s="54">
        <f>C47/C$11-1</f>
        <v>3.4326297100019776E-2</v>
      </c>
      <c r="K47" s="54">
        <f t="shared" ref="K47" si="92">D47/D$11-1</f>
        <v>-0.10456733008352237</v>
      </c>
      <c r="L47" s="54">
        <f t="shared" ref="L47" si="93">E47/E$11-1</f>
        <v>-0.24087216501072095</v>
      </c>
      <c r="M47" s="54">
        <f t="shared" ref="M47" si="94">F47/F$11-1</f>
        <v>0.21698159589636012</v>
      </c>
      <c r="N47" s="54">
        <f t="shared" ref="N47" si="95">G47/G$11-1</f>
        <v>-0.2319853304097852</v>
      </c>
      <c r="O47" s="54">
        <f t="shared" ref="O47" si="96">H47/H$11-1</f>
        <v>-0.23162623916061476</v>
      </c>
    </row>
    <row r="48" spans="1:15" x14ac:dyDescent="0.25">
      <c r="A48" s="50">
        <v>2022</v>
      </c>
      <c r="B48" s="50">
        <v>6</v>
      </c>
      <c r="C48" s="52">
        <v>1048.4000000000001</v>
      </c>
      <c r="D48" s="52">
        <v>9867.1</v>
      </c>
      <c r="E48" s="52">
        <v>1186.9666666666667</v>
      </c>
      <c r="F48" s="52">
        <v>2860</v>
      </c>
      <c r="G48" s="52">
        <v>8893.3666666666668</v>
      </c>
      <c r="H48" s="52">
        <v>3763.3</v>
      </c>
      <c r="I48" s="55">
        <v>44713</v>
      </c>
      <c r="J48" s="54">
        <f>C48/C$12-1</f>
        <v>7.8157136980666619E-2</v>
      </c>
      <c r="K48" s="54">
        <f t="shared" ref="K48" si="97">D48/D$12-1</f>
        <v>-0.11625775479618095</v>
      </c>
      <c r="L48" s="54">
        <f t="shared" ref="L48" si="98">E48/E$12-1</f>
        <v>-0.23140513706022015</v>
      </c>
      <c r="M48" s="54">
        <f t="shared" ref="M48" si="99">F48/F$12-1</f>
        <v>0.21059909134520405</v>
      </c>
      <c r="N48" s="54">
        <f t="shared" ref="N48" si="100">G48/G$12-1</f>
        <v>-0.2387901716424724</v>
      </c>
      <c r="O48" s="54">
        <f t="shared" ref="O48" si="101">H48/H$12-1</f>
        <v>-0.21375693801229867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G26" sqref="G26"/>
    </sheetView>
  </sheetViews>
  <sheetFormatPr defaultRowHeight="15" x14ac:dyDescent="0.25"/>
  <cols>
    <col min="1" max="1" width="13.28515625" bestFit="1" customWidth="1"/>
    <col min="2" max="2" width="18" customWidth="1"/>
  </cols>
  <sheetData>
    <row r="1" spans="1:22" s="1" customFormat="1" x14ac:dyDescent="0.25">
      <c r="A1" s="1" t="s">
        <v>41</v>
      </c>
      <c r="B1" s="1" t="s">
        <v>38</v>
      </c>
    </row>
    <row r="2" spans="1:22" s="1" customFormat="1" x14ac:dyDescent="0.25">
      <c r="A2" s="53" t="s">
        <v>73</v>
      </c>
      <c r="B2" s="1" t="s">
        <v>80</v>
      </c>
    </row>
    <row r="3" spans="1:22" s="53" customFormat="1" x14ac:dyDescent="0.25"/>
    <row r="4" spans="1:22" ht="15.75" x14ac:dyDescent="0.25">
      <c r="A4" s="48" t="s">
        <v>13</v>
      </c>
    </row>
    <row r="5" spans="1:22" s="53" customFormat="1" ht="15" customHeight="1" thickBot="1" x14ac:dyDescent="0.3">
      <c r="A5" s="58" t="s">
        <v>27</v>
      </c>
      <c r="B5" s="58"/>
      <c r="C5" s="58"/>
      <c r="D5" s="58"/>
      <c r="L5" s="46"/>
      <c r="M5" s="56"/>
      <c r="N5" s="56"/>
      <c r="O5" s="56"/>
      <c r="P5" s="56"/>
      <c r="Q5" s="56"/>
      <c r="R5" s="56"/>
      <c r="T5" s="54"/>
      <c r="U5" s="54"/>
      <c r="V5" s="54"/>
    </row>
    <row r="6" spans="1:22" ht="22.5" x14ac:dyDescent="0.25">
      <c r="A6" s="13" t="s">
        <v>39</v>
      </c>
      <c r="B6" s="14" t="s">
        <v>52</v>
      </c>
      <c r="C6" s="20" t="s">
        <v>25</v>
      </c>
      <c r="D6" s="20" t="s">
        <v>53</v>
      </c>
      <c r="J6" s="23"/>
      <c r="K6" s="23"/>
      <c r="L6" s="24"/>
      <c r="M6" s="25"/>
      <c r="N6" s="25"/>
      <c r="O6" s="25"/>
      <c r="P6" s="25"/>
      <c r="Q6" s="25"/>
      <c r="R6" s="25"/>
      <c r="S6" s="23"/>
      <c r="T6" s="26"/>
      <c r="U6" s="26"/>
      <c r="V6" s="26"/>
    </row>
    <row r="7" spans="1:22" x14ac:dyDescent="0.25">
      <c r="A7" s="15">
        <v>1</v>
      </c>
      <c r="B7" s="12" t="s">
        <v>42</v>
      </c>
      <c r="C7" s="27">
        <v>422.0552486187845</v>
      </c>
      <c r="D7" s="22">
        <v>0.3109423271830315</v>
      </c>
      <c r="J7" s="23"/>
      <c r="K7" s="23"/>
      <c r="L7" s="24"/>
      <c r="M7" s="25"/>
      <c r="N7" s="25"/>
      <c r="O7" s="25"/>
      <c r="P7" s="25"/>
      <c r="Q7" s="25"/>
      <c r="R7" s="25"/>
      <c r="S7" s="23"/>
      <c r="T7" s="26"/>
      <c r="U7" s="26"/>
      <c r="V7" s="26"/>
    </row>
    <row r="8" spans="1:22" x14ac:dyDescent="0.25">
      <c r="A8" s="15">
        <v>2</v>
      </c>
      <c r="B8" s="12" t="s">
        <v>43</v>
      </c>
      <c r="C8" s="27">
        <v>147.65193370165747</v>
      </c>
      <c r="D8" s="22">
        <v>0.27852177628630681</v>
      </c>
      <c r="J8" s="23"/>
      <c r="K8" s="23"/>
      <c r="L8" s="24"/>
      <c r="M8" s="25"/>
      <c r="N8" s="25"/>
      <c r="O8" s="25"/>
      <c r="P8" s="25"/>
      <c r="Q8" s="25"/>
      <c r="R8" s="25"/>
      <c r="S8" s="23"/>
      <c r="T8" s="26"/>
      <c r="U8" s="26"/>
      <c r="V8" s="26"/>
    </row>
    <row r="9" spans="1:22" ht="22.5" x14ac:dyDescent="0.25">
      <c r="A9" s="15">
        <v>3</v>
      </c>
      <c r="B9" s="12" t="s">
        <v>44</v>
      </c>
      <c r="C9" s="27">
        <v>207.95580110497238</v>
      </c>
      <c r="D9" s="22">
        <v>0.2281184470491267</v>
      </c>
      <c r="J9" s="23"/>
      <c r="K9" s="23"/>
      <c r="L9" s="24"/>
      <c r="M9" s="25"/>
      <c r="N9" s="25"/>
      <c r="O9" s="25"/>
      <c r="P9" s="25"/>
      <c r="Q9" s="25"/>
      <c r="R9" s="25"/>
      <c r="S9" s="23"/>
      <c r="T9" s="26"/>
      <c r="U9" s="26"/>
      <c r="V9" s="26"/>
    </row>
    <row r="10" spans="1:22" x14ac:dyDescent="0.25">
      <c r="A10" s="15">
        <v>4</v>
      </c>
      <c r="B10" s="12" t="s">
        <v>45</v>
      </c>
      <c r="C10" s="27">
        <v>72.685082872928177</v>
      </c>
      <c r="D10" s="22">
        <v>0.19066114025680417</v>
      </c>
      <c r="J10" s="23"/>
      <c r="K10" s="23"/>
      <c r="L10" s="24"/>
      <c r="M10" s="25"/>
      <c r="N10" s="25"/>
      <c r="O10" s="25"/>
      <c r="P10" s="25"/>
      <c r="Q10" s="25"/>
      <c r="R10" s="25"/>
      <c r="S10" s="23"/>
      <c r="T10" s="26"/>
      <c r="U10" s="26"/>
      <c r="V10" s="26"/>
    </row>
    <row r="11" spans="1:22" x14ac:dyDescent="0.25">
      <c r="A11" s="15">
        <v>5</v>
      </c>
      <c r="B11" s="12" t="s">
        <v>46</v>
      </c>
      <c r="C11" s="27">
        <v>273.70718232044197</v>
      </c>
      <c r="D11" s="22">
        <v>0.18121065587861984</v>
      </c>
      <c r="J11" s="23"/>
      <c r="K11" s="23"/>
      <c r="L11" s="24"/>
      <c r="M11" s="25"/>
      <c r="N11" s="25"/>
      <c r="O11" s="25"/>
      <c r="P11" s="25"/>
      <c r="Q11" s="25"/>
      <c r="R11" s="25"/>
      <c r="S11" s="23"/>
      <c r="T11" s="26"/>
      <c r="U11" s="26"/>
      <c r="V11" s="26"/>
    </row>
    <row r="12" spans="1:22" x14ac:dyDescent="0.25">
      <c r="A12" s="15">
        <v>6</v>
      </c>
      <c r="B12" s="12" t="s">
        <v>47</v>
      </c>
      <c r="C12" s="27">
        <v>215.86187845303868</v>
      </c>
      <c r="D12" s="22">
        <v>0.16660057394070418</v>
      </c>
      <c r="J12" s="23"/>
      <c r="K12" s="23"/>
      <c r="L12" s="24"/>
      <c r="M12" s="25"/>
      <c r="N12" s="25"/>
      <c r="O12" s="25"/>
      <c r="P12" s="25"/>
      <c r="Q12" s="25"/>
      <c r="R12" s="25"/>
      <c r="S12" s="23"/>
      <c r="T12" s="26"/>
      <c r="U12" s="26"/>
      <c r="V12" s="26"/>
    </row>
    <row r="13" spans="1:22" x14ac:dyDescent="0.25">
      <c r="A13" s="15">
        <v>7</v>
      </c>
      <c r="B13" s="12" t="s">
        <v>48</v>
      </c>
      <c r="C13" s="27">
        <v>257.06077348066299</v>
      </c>
      <c r="D13" s="22">
        <v>0.16287267521029436</v>
      </c>
      <c r="J13" s="23"/>
      <c r="K13" s="23"/>
      <c r="L13" s="24"/>
      <c r="M13" s="25"/>
      <c r="N13" s="25"/>
      <c r="O13" s="25"/>
      <c r="P13" s="25"/>
      <c r="Q13" s="25"/>
      <c r="R13" s="25"/>
      <c r="S13" s="23"/>
      <c r="T13" s="26"/>
      <c r="U13" s="26"/>
      <c r="V13" s="26"/>
    </row>
    <row r="14" spans="1:22" ht="22.5" x14ac:dyDescent="0.25">
      <c r="A14" s="15">
        <v>8</v>
      </c>
      <c r="B14" s="12" t="s">
        <v>49</v>
      </c>
      <c r="C14" s="27">
        <v>349.79005524861878</v>
      </c>
      <c r="D14" s="22">
        <v>0.12497631229865455</v>
      </c>
      <c r="J14" s="23"/>
      <c r="K14" s="23"/>
      <c r="L14" s="24"/>
      <c r="M14" s="25"/>
      <c r="N14" s="25"/>
      <c r="O14" s="25"/>
      <c r="P14" s="25"/>
      <c r="Q14" s="25"/>
      <c r="R14" s="25"/>
      <c r="S14" s="23"/>
      <c r="T14" s="26"/>
      <c r="U14" s="26"/>
      <c r="V14" s="26"/>
    </row>
    <row r="15" spans="1:22" x14ac:dyDescent="0.25">
      <c r="A15" s="15">
        <v>9</v>
      </c>
      <c r="B15" s="12" t="s">
        <v>50</v>
      </c>
      <c r="C15" s="27">
        <v>5.9558011049723758</v>
      </c>
      <c r="D15" s="22">
        <v>0.12655552946701104</v>
      </c>
      <c r="J15" s="23"/>
      <c r="K15" s="23"/>
      <c r="L15" s="24"/>
      <c r="M15" s="25"/>
      <c r="N15" s="25"/>
      <c r="O15" s="25"/>
      <c r="P15" s="25"/>
      <c r="Q15" s="25"/>
      <c r="R15" s="25"/>
      <c r="S15" s="23"/>
      <c r="T15" s="26"/>
      <c r="U15" s="26"/>
      <c r="V15" s="26"/>
    </row>
    <row r="16" spans="1:22" x14ac:dyDescent="0.25">
      <c r="A16" s="15">
        <v>10</v>
      </c>
      <c r="B16" s="12" t="s">
        <v>51</v>
      </c>
      <c r="C16" s="27">
        <v>18.248618784530386</v>
      </c>
      <c r="D16" s="22">
        <v>0.11035750083528233</v>
      </c>
      <c r="I16" s="21"/>
      <c r="J16" s="23"/>
      <c r="K16" s="23"/>
      <c r="L16" s="24"/>
      <c r="M16" s="25"/>
      <c r="N16" s="25"/>
      <c r="O16" s="25"/>
      <c r="P16" s="25"/>
      <c r="Q16" s="25"/>
      <c r="R16" s="25"/>
      <c r="S16" s="23"/>
      <c r="T16" s="26"/>
      <c r="U16" s="26"/>
      <c r="V16" s="26"/>
    </row>
    <row r="17" spans="1:22" ht="15.75" thickBot="1" x14ac:dyDescent="0.3">
      <c r="A17" s="16"/>
      <c r="B17" s="17"/>
      <c r="C17" s="18"/>
      <c r="D17" s="19"/>
      <c r="I17" s="21"/>
      <c r="J17" s="23"/>
      <c r="K17" s="23"/>
      <c r="L17" s="24"/>
      <c r="M17" s="25"/>
      <c r="N17" s="25"/>
      <c r="O17" s="25"/>
      <c r="P17" s="25"/>
      <c r="Q17" s="25"/>
      <c r="R17" s="25"/>
      <c r="S17" s="23"/>
      <c r="T17" s="26"/>
      <c r="U17" s="26"/>
      <c r="V17" s="26"/>
    </row>
    <row r="18" spans="1:22" x14ac:dyDescent="0.25">
      <c r="I18" s="21"/>
      <c r="J18" s="23"/>
      <c r="K18" s="23"/>
      <c r="L18" s="24"/>
      <c r="M18" s="25"/>
      <c r="N18" s="25"/>
      <c r="O18" s="25"/>
      <c r="P18" s="25"/>
      <c r="Q18" s="25"/>
      <c r="R18" s="25"/>
      <c r="S18" s="23"/>
      <c r="T18" s="26"/>
      <c r="U18" s="26"/>
      <c r="V18" s="26"/>
    </row>
    <row r="19" spans="1:22" ht="15.75" x14ac:dyDescent="0.25">
      <c r="A19" s="48" t="s">
        <v>14</v>
      </c>
      <c r="J19" s="23"/>
      <c r="K19" s="23"/>
      <c r="L19" s="24"/>
      <c r="M19" s="25"/>
      <c r="N19" s="25"/>
      <c r="O19" s="25"/>
      <c r="P19" s="25"/>
      <c r="Q19" s="25"/>
      <c r="R19" s="25"/>
      <c r="S19" s="23"/>
      <c r="T19" s="26"/>
      <c r="U19" s="26"/>
      <c r="V19" s="26"/>
    </row>
    <row r="20" spans="1:22" ht="15" customHeight="1" thickBot="1" x14ac:dyDescent="0.3">
      <c r="A20" s="58" t="s">
        <v>27</v>
      </c>
      <c r="B20" s="58"/>
      <c r="C20" s="58"/>
      <c r="D20" s="58"/>
      <c r="J20" s="23"/>
      <c r="K20" s="23"/>
      <c r="L20" s="24"/>
      <c r="M20" s="25"/>
      <c r="N20" s="25"/>
      <c r="O20" s="25"/>
      <c r="P20" s="25"/>
      <c r="Q20" s="25"/>
      <c r="R20" s="25"/>
      <c r="S20" s="23"/>
      <c r="T20" s="26"/>
      <c r="U20" s="26"/>
      <c r="V20" s="26"/>
    </row>
    <row r="21" spans="1:22" ht="33.75" x14ac:dyDescent="0.25">
      <c r="A21" s="13" t="s">
        <v>39</v>
      </c>
      <c r="B21" s="14" t="s">
        <v>40</v>
      </c>
      <c r="C21" s="20" t="s">
        <v>25</v>
      </c>
      <c r="D21" s="20" t="s">
        <v>54</v>
      </c>
      <c r="J21" s="23"/>
      <c r="K21" s="23"/>
      <c r="L21" s="24"/>
      <c r="M21" s="25"/>
      <c r="N21" s="25"/>
      <c r="O21" s="25"/>
      <c r="P21" s="25"/>
      <c r="Q21" s="25"/>
      <c r="R21" s="25"/>
      <c r="S21" s="23"/>
      <c r="T21" s="26"/>
      <c r="U21" s="26"/>
      <c r="V21" s="26"/>
    </row>
    <row r="22" spans="1:22" x14ac:dyDescent="0.25">
      <c r="A22" s="15">
        <v>1</v>
      </c>
      <c r="B22" s="12" t="s">
        <v>28</v>
      </c>
      <c r="C22" s="27">
        <v>490.7</v>
      </c>
      <c r="D22" s="22">
        <v>0.16</v>
      </c>
      <c r="J22" s="23"/>
      <c r="K22" s="23"/>
      <c r="L22" s="24"/>
      <c r="M22" s="25"/>
      <c r="N22" s="25"/>
      <c r="O22" s="25"/>
      <c r="P22" s="25"/>
      <c r="Q22" s="25"/>
      <c r="R22" s="25"/>
      <c r="S22" s="23"/>
      <c r="T22" s="26"/>
      <c r="U22" s="26"/>
      <c r="V22" s="26"/>
    </row>
    <row r="23" spans="1:22" x14ac:dyDescent="0.25">
      <c r="A23" s="15">
        <v>2</v>
      </c>
      <c r="B23" s="12" t="s">
        <v>29</v>
      </c>
      <c r="C23" s="27">
        <v>467.1</v>
      </c>
      <c r="D23" s="22">
        <v>0.153</v>
      </c>
      <c r="J23" s="23"/>
      <c r="K23" s="23"/>
      <c r="L23" s="24"/>
      <c r="M23" s="25"/>
      <c r="N23" s="25"/>
      <c r="O23" s="25"/>
      <c r="P23" s="25"/>
      <c r="Q23" s="25"/>
      <c r="R23" s="25"/>
      <c r="S23" s="23"/>
      <c r="T23" s="26"/>
      <c r="U23" s="26"/>
      <c r="V23" s="26"/>
    </row>
    <row r="24" spans="1:22" x14ac:dyDescent="0.25">
      <c r="A24" s="15">
        <v>3</v>
      </c>
      <c r="B24" s="12" t="s">
        <v>30</v>
      </c>
      <c r="C24" s="27">
        <v>299.60000000000002</v>
      </c>
      <c r="D24" s="22">
        <v>9.8000000000000004E-2</v>
      </c>
      <c r="J24" s="23"/>
      <c r="K24" s="23"/>
      <c r="L24" s="24"/>
      <c r="M24" s="25"/>
      <c r="N24" s="25"/>
      <c r="O24" s="25"/>
      <c r="P24" s="25"/>
      <c r="Q24" s="25"/>
      <c r="R24" s="25"/>
      <c r="S24" s="23"/>
      <c r="T24" s="26"/>
      <c r="U24" s="26"/>
      <c r="V24" s="26"/>
    </row>
    <row r="25" spans="1:22" x14ac:dyDescent="0.25">
      <c r="A25" s="15">
        <v>4</v>
      </c>
      <c r="B25" s="12" t="s">
        <v>31</v>
      </c>
      <c r="C25" s="27">
        <v>289.2</v>
      </c>
      <c r="D25" s="22">
        <v>9.5000000000000001E-2</v>
      </c>
      <c r="J25" s="23"/>
      <c r="K25" s="23"/>
      <c r="L25" s="24"/>
      <c r="M25" s="25"/>
      <c r="N25" s="25"/>
      <c r="O25" s="25"/>
      <c r="P25" s="25"/>
      <c r="Q25" s="25"/>
      <c r="R25" s="25"/>
      <c r="S25" s="23"/>
      <c r="T25" s="26"/>
      <c r="U25" s="26"/>
      <c r="V25" s="26"/>
    </row>
    <row r="26" spans="1:22" x14ac:dyDescent="0.25">
      <c r="A26" s="15">
        <v>5</v>
      </c>
      <c r="B26" s="12" t="s">
        <v>32</v>
      </c>
      <c r="C26" s="27">
        <v>236.6</v>
      </c>
      <c r="D26" s="22">
        <v>7.6999999999999999E-2</v>
      </c>
      <c r="J26" s="23"/>
      <c r="K26" s="23"/>
      <c r="L26" s="24"/>
      <c r="M26" s="25"/>
      <c r="N26" s="25"/>
      <c r="O26" s="25"/>
      <c r="P26" s="25"/>
      <c r="Q26" s="25"/>
      <c r="R26" s="25"/>
      <c r="S26" s="23"/>
      <c r="T26" s="26"/>
      <c r="U26" s="26"/>
      <c r="V26" s="26"/>
    </row>
    <row r="27" spans="1:22" x14ac:dyDescent="0.25">
      <c r="A27" s="15">
        <v>6</v>
      </c>
      <c r="B27" s="12" t="s">
        <v>33</v>
      </c>
      <c r="C27" s="27">
        <v>227.1</v>
      </c>
      <c r="D27" s="22">
        <v>7.3999999999999996E-2</v>
      </c>
      <c r="J27" s="23"/>
      <c r="K27" s="23"/>
      <c r="L27" s="24"/>
      <c r="M27" s="25"/>
      <c r="N27" s="25"/>
      <c r="O27" s="25"/>
      <c r="P27" s="25"/>
      <c r="Q27" s="25"/>
      <c r="R27" s="25"/>
      <c r="S27" s="23"/>
      <c r="T27" s="26"/>
      <c r="U27" s="26"/>
      <c r="V27" s="26"/>
    </row>
    <row r="28" spans="1:22" x14ac:dyDescent="0.25">
      <c r="A28" s="15">
        <v>7</v>
      </c>
      <c r="B28" s="12" t="s">
        <v>34</v>
      </c>
      <c r="C28" s="27">
        <v>182.1</v>
      </c>
      <c r="D28" s="22">
        <v>0.06</v>
      </c>
      <c r="J28" s="23"/>
      <c r="K28" s="23"/>
      <c r="L28" s="24"/>
      <c r="M28" s="25"/>
      <c r="N28" s="25"/>
      <c r="O28" s="25"/>
      <c r="P28" s="25"/>
      <c r="Q28" s="25"/>
      <c r="R28" s="25"/>
      <c r="S28" s="23"/>
      <c r="T28" s="26"/>
      <c r="U28" s="26"/>
      <c r="V28" s="26"/>
    </row>
    <row r="29" spans="1:22" x14ac:dyDescent="0.25">
      <c r="A29" s="15">
        <v>8</v>
      </c>
      <c r="B29" s="12" t="s">
        <v>35</v>
      </c>
      <c r="C29" s="27">
        <v>150.19999999999999</v>
      </c>
      <c r="D29" s="22">
        <v>4.9000000000000002E-2</v>
      </c>
      <c r="J29" s="23"/>
      <c r="K29" s="23"/>
      <c r="L29" s="24"/>
      <c r="M29" s="25"/>
      <c r="N29" s="25"/>
      <c r="O29" s="25"/>
      <c r="P29" s="25"/>
      <c r="Q29" s="25"/>
      <c r="R29" s="25"/>
      <c r="S29" s="23"/>
      <c r="T29" s="26"/>
      <c r="U29" s="26"/>
      <c r="V29" s="26"/>
    </row>
    <row r="30" spans="1:22" x14ac:dyDescent="0.25">
      <c r="A30" s="15">
        <v>9</v>
      </c>
      <c r="B30" s="12" t="s">
        <v>36</v>
      </c>
      <c r="C30" s="27">
        <v>95.4</v>
      </c>
      <c r="D30" s="22">
        <v>3.1E-2</v>
      </c>
      <c r="J30" s="23"/>
      <c r="K30" s="23"/>
      <c r="L30" s="24"/>
      <c r="M30" s="25"/>
      <c r="N30" s="25"/>
      <c r="O30" s="25"/>
      <c r="P30" s="25"/>
      <c r="Q30" s="25"/>
      <c r="R30" s="25"/>
      <c r="S30" s="23"/>
      <c r="T30" s="26"/>
      <c r="U30" s="26"/>
      <c r="V30" s="26"/>
    </row>
    <row r="31" spans="1:22" x14ac:dyDescent="0.25">
      <c r="A31" s="15">
        <v>10</v>
      </c>
      <c r="B31" s="12" t="s">
        <v>37</v>
      </c>
      <c r="C31" s="27">
        <v>71.8</v>
      </c>
      <c r="D31" s="22">
        <v>2.3E-2</v>
      </c>
      <c r="J31" s="23"/>
      <c r="K31" s="23"/>
      <c r="L31" s="24"/>
      <c r="M31" s="25"/>
      <c r="N31" s="25"/>
      <c r="O31" s="25"/>
      <c r="P31" s="25"/>
      <c r="Q31" s="25"/>
      <c r="R31" s="25"/>
      <c r="S31" s="23"/>
      <c r="T31" s="26"/>
      <c r="U31" s="26"/>
      <c r="V31" s="26"/>
    </row>
    <row r="32" spans="1:22" ht="15.75" thickBot="1" x14ac:dyDescent="0.3">
      <c r="A32" s="16" t="s">
        <v>23</v>
      </c>
      <c r="B32" s="17" t="s">
        <v>26</v>
      </c>
      <c r="C32" s="29">
        <v>548.70000000000005</v>
      </c>
      <c r="D32" s="28">
        <v>0.17899999999999999</v>
      </c>
      <c r="J32" s="23"/>
      <c r="K32" s="23"/>
      <c r="L32" s="24"/>
      <c r="M32" s="25"/>
      <c r="N32" s="25"/>
      <c r="O32" s="25"/>
      <c r="P32" s="25"/>
      <c r="Q32" s="25"/>
      <c r="R32" s="25"/>
      <c r="S32" s="23"/>
      <c r="T32" s="26"/>
      <c r="U32" s="26"/>
      <c r="V32" s="26"/>
    </row>
    <row r="33" spans="1:22" x14ac:dyDescent="0.25">
      <c r="A33" s="57"/>
      <c r="B33" s="57"/>
      <c r="C33" s="57"/>
      <c r="D33" s="57"/>
      <c r="J33" s="23"/>
      <c r="K33" s="23"/>
      <c r="L33" s="24"/>
      <c r="M33" s="25"/>
      <c r="N33" s="25"/>
      <c r="O33" s="25"/>
      <c r="P33" s="25"/>
      <c r="Q33" s="25"/>
      <c r="R33" s="25"/>
      <c r="S33" s="23"/>
      <c r="T33" s="26"/>
      <c r="U33" s="26"/>
      <c r="V33" s="26"/>
    </row>
    <row r="34" spans="1:22" x14ac:dyDescent="0.25">
      <c r="J34" s="23"/>
      <c r="K34" s="23"/>
      <c r="L34" s="24"/>
      <c r="M34" s="25"/>
      <c r="N34" s="25"/>
      <c r="O34" s="25"/>
      <c r="P34" s="25"/>
      <c r="Q34" s="25"/>
      <c r="R34" s="25"/>
      <c r="S34" s="23"/>
      <c r="T34" s="26"/>
      <c r="U34" s="26"/>
      <c r="V34" s="26"/>
    </row>
    <row r="35" spans="1:22" ht="15.75" x14ac:dyDescent="0.25">
      <c r="A35" s="48" t="s">
        <v>15</v>
      </c>
      <c r="J35" s="23"/>
      <c r="K35" s="23"/>
      <c r="L35" s="24"/>
      <c r="M35" s="25"/>
      <c r="N35" s="25"/>
      <c r="O35" s="25"/>
      <c r="P35" s="25"/>
      <c r="Q35" s="25"/>
      <c r="R35" s="25"/>
      <c r="S35" s="23"/>
      <c r="T35" s="26"/>
      <c r="U35" s="26"/>
      <c r="V35" s="26"/>
    </row>
    <row r="36" spans="1:22" ht="15.75" thickBot="1" x14ac:dyDescent="0.3">
      <c r="A36" s="58" t="s">
        <v>27</v>
      </c>
      <c r="B36" s="58"/>
      <c r="C36" s="58"/>
      <c r="D36" s="58"/>
      <c r="E36" s="58"/>
      <c r="F36" s="30"/>
      <c r="J36" s="23"/>
      <c r="K36" s="23"/>
      <c r="L36" s="24"/>
      <c r="M36" s="25"/>
      <c r="N36" s="25"/>
      <c r="O36" s="25"/>
      <c r="P36" s="25"/>
      <c r="Q36" s="25"/>
      <c r="R36" s="25"/>
      <c r="S36" s="23"/>
      <c r="T36" s="26"/>
      <c r="U36" s="26"/>
      <c r="V36" s="26"/>
    </row>
    <row r="37" spans="1:22" ht="34.5" thickBot="1" x14ac:dyDescent="0.3">
      <c r="A37" s="13" t="s">
        <v>39</v>
      </c>
      <c r="B37" s="13" t="s">
        <v>81</v>
      </c>
      <c r="C37" s="20" t="s">
        <v>55</v>
      </c>
      <c r="D37" s="20" t="s">
        <v>54</v>
      </c>
      <c r="E37" s="30"/>
      <c r="F37" s="30"/>
      <c r="J37" s="23"/>
      <c r="K37" s="23"/>
      <c r="L37" s="24"/>
      <c r="M37" s="25"/>
      <c r="N37" s="25"/>
      <c r="O37" s="25"/>
      <c r="P37" s="25"/>
      <c r="Q37" s="25"/>
      <c r="R37" s="25"/>
      <c r="S37" s="23"/>
      <c r="T37" s="26"/>
      <c r="U37" s="26"/>
      <c r="V37" s="26"/>
    </row>
    <row r="38" spans="1:22" ht="22.5" x14ac:dyDescent="0.25">
      <c r="A38" s="15">
        <v>1</v>
      </c>
      <c r="B38" s="36" t="s">
        <v>56</v>
      </c>
      <c r="C38" s="35">
        <v>287.74</v>
      </c>
      <c r="D38" s="37">
        <v>4.7E-2</v>
      </c>
      <c r="E38" s="30"/>
      <c r="F38" s="30"/>
      <c r="J38" s="23"/>
      <c r="K38" s="23"/>
      <c r="L38" s="24"/>
      <c r="M38" s="25"/>
      <c r="N38" s="25"/>
      <c r="O38" s="25"/>
      <c r="P38" s="25"/>
      <c r="Q38" s="25"/>
      <c r="R38" s="25"/>
      <c r="S38" s="23"/>
      <c r="T38" s="26"/>
      <c r="U38" s="26"/>
      <c r="V38" s="26"/>
    </row>
    <row r="39" spans="1:22" x14ac:dyDescent="0.25">
      <c r="A39" s="15">
        <v>2</v>
      </c>
      <c r="B39" s="31" t="s">
        <v>57</v>
      </c>
      <c r="C39" s="33">
        <v>188.34</v>
      </c>
      <c r="D39" s="38">
        <v>3.1E-2</v>
      </c>
      <c r="E39" s="30"/>
      <c r="F39" s="30"/>
    </row>
    <row r="40" spans="1:22" x14ac:dyDescent="0.25">
      <c r="A40" s="15">
        <v>3</v>
      </c>
      <c r="B40" s="31" t="s">
        <v>58</v>
      </c>
      <c r="C40" s="33">
        <v>178.92</v>
      </c>
      <c r="D40" s="38">
        <v>2.9000000000000001E-2</v>
      </c>
      <c r="E40" s="30"/>
      <c r="F40" s="30"/>
    </row>
    <row r="41" spans="1:22" x14ac:dyDescent="0.25">
      <c r="A41" s="15">
        <v>4</v>
      </c>
      <c r="B41" s="31" t="s">
        <v>59</v>
      </c>
      <c r="C41" s="33">
        <v>171.64</v>
      </c>
      <c r="D41" s="38">
        <v>2.8000000000000001E-2</v>
      </c>
      <c r="E41" s="30"/>
      <c r="F41" s="30"/>
    </row>
    <row r="42" spans="1:22" ht="22.5" x14ac:dyDescent="0.25">
      <c r="A42" s="15">
        <v>5</v>
      </c>
      <c r="B42" s="31" t="s">
        <v>60</v>
      </c>
      <c r="C42" s="33">
        <v>128.85</v>
      </c>
      <c r="D42" s="38">
        <v>2.1000000000000001E-2</v>
      </c>
      <c r="E42" s="30"/>
      <c r="F42" s="30"/>
    </row>
    <row r="43" spans="1:22" x14ac:dyDescent="0.25">
      <c r="A43" s="15">
        <v>6</v>
      </c>
      <c r="B43" s="31" t="s">
        <v>61</v>
      </c>
      <c r="C43" s="33">
        <v>127.22</v>
      </c>
      <c r="D43" s="38">
        <v>2.1000000000000001E-2</v>
      </c>
      <c r="E43" s="30"/>
      <c r="F43" s="30"/>
    </row>
    <row r="44" spans="1:22" x14ac:dyDescent="0.25">
      <c r="A44" s="15">
        <v>7</v>
      </c>
      <c r="B44" s="31" t="s">
        <v>62</v>
      </c>
      <c r="C44" s="33">
        <v>126.21</v>
      </c>
      <c r="D44" s="38">
        <v>0.02</v>
      </c>
      <c r="E44" s="30"/>
      <c r="F44" s="30"/>
    </row>
    <row r="45" spans="1:22" x14ac:dyDescent="0.25">
      <c r="A45" s="15">
        <v>8</v>
      </c>
      <c r="B45" s="31" t="s">
        <v>63</v>
      </c>
      <c r="C45" s="33">
        <v>125.73</v>
      </c>
      <c r="D45" s="38">
        <v>0.02</v>
      </c>
      <c r="E45" s="30"/>
      <c r="F45" s="30"/>
    </row>
    <row r="46" spans="1:22" x14ac:dyDescent="0.25">
      <c r="A46" s="15">
        <v>9</v>
      </c>
      <c r="B46" s="31" t="s">
        <v>64</v>
      </c>
      <c r="C46" s="33">
        <v>125.59</v>
      </c>
      <c r="D46" s="38">
        <v>0.02</v>
      </c>
      <c r="E46" s="30"/>
      <c r="F46" s="30"/>
    </row>
    <row r="47" spans="1:22" x14ac:dyDescent="0.25">
      <c r="A47" s="15">
        <v>10</v>
      </c>
      <c r="B47" s="31" t="s">
        <v>65</v>
      </c>
      <c r="C47" s="33">
        <v>119.08</v>
      </c>
      <c r="D47" s="38">
        <v>1.9E-2</v>
      </c>
      <c r="E47" s="30"/>
      <c r="F47" s="30"/>
    </row>
    <row r="48" spans="1:22" ht="15.75" thickBot="1" x14ac:dyDescent="0.3">
      <c r="A48" s="16" t="s">
        <v>23</v>
      </c>
      <c r="B48" s="32" t="s">
        <v>26</v>
      </c>
      <c r="C48" s="34">
        <v>4454.07</v>
      </c>
      <c r="D48" s="39">
        <v>0.72</v>
      </c>
      <c r="E48" s="30"/>
      <c r="F48" s="30"/>
    </row>
  </sheetData>
  <mergeCells count="4">
    <mergeCell ref="A33:D33"/>
    <mergeCell ref="A36:E36"/>
    <mergeCell ref="A20:D20"/>
    <mergeCell ref="A5: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Graph&amp;Data_donut</vt:lpstr>
      <vt:lpstr>Graph_evolution</vt:lpstr>
      <vt:lpstr>Data_evolution</vt:lpstr>
      <vt:lpstr>Rankings</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BOTTONI Livia</cp:lastModifiedBy>
  <dcterms:created xsi:type="dcterms:W3CDTF">2021-10-05T08:49:12Z</dcterms:created>
  <dcterms:modified xsi:type="dcterms:W3CDTF">2022-07-11T15:27:29Z</dcterms:modified>
</cp:coreProperties>
</file>